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4 сесія\проекти\4 сесія\2. фінансові питання\4. внесення змін до бюджету 2015 року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90" i="1" l="1"/>
  <c r="C101" i="1"/>
  <c r="C100" i="1"/>
  <c r="C99" i="1"/>
  <c r="C98" i="1"/>
  <c r="C97" i="1"/>
  <c r="C96" i="1"/>
  <c r="C95" i="1"/>
  <c r="C94" i="1"/>
  <c r="C93" i="1"/>
  <c r="C92" i="1"/>
  <c r="E91" i="1"/>
  <c r="F91" i="1"/>
  <c r="F87" i="1" s="1"/>
  <c r="F86" i="1" s="1"/>
  <c r="D91" i="1"/>
  <c r="D88" i="1"/>
  <c r="D75" i="1"/>
  <c r="D74" i="1" s="1"/>
  <c r="E51" i="1"/>
  <c r="E49" i="1"/>
  <c r="E25" i="1"/>
  <c r="E36" i="1"/>
  <c r="E39" i="1"/>
  <c r="E24" i="1"/>
  <c r="E22" i="1"/>
  <c r="E20" i="1"/>
  <c r="E14" i="1"/>
  <c r="E13" i="1"/>
  <c r="E43" i="1"/>
  <c r="E42" i="1" s="1"/>
  <c r="C42" i="1" s="1"/>
  <c r="D80" i="1"/>
  <c r="D79" i="1" s="1"/>
  <c r="D14" i="1"/>
  <c r="D13" i="1" s="1"/>
  <c r="D20" i="1"/>
  <c r="D22" i="1"/>
  <c r="D25" i="1"/>
  <c r="D24" i="1" s="1"/>
  <c r="C24" i="1" s="1"/>
  <c r="D36" i="1"/>
  <c r="D39" i="1"/>
  <c r="D43" i="1"/>
  <c r="D42" i="1"/>
  <c r="D51" i="1"/>
  <c r="D49" i="1"/>
  <c r="D55" i="1"/>
  <c r="D54" i="1" s="1"/>
  <c r="D57" i="1"/>
  <c r="D59" i="1"/>
  <c r="D65" i="1"/>
  <c r="D64" i="1" s="1"/>
  <c r="C64" i="1" s="1"/>
  <c r="D70" i="1"/>
  <c r="D69" i="1"/>
  <c r="D83" i="1"/>
  <c r="E87" i="1"/>
  <c r="E86" i="1"/>
  <c r="F83" i="1"/>
  <c r="F74" i="1"/>
  <c r="F80" i="1"/>
  <c r="F79" i="1"/>
  <c r="F73" i="1" s="1"/>
  <c r="F49" i="1"/>
  <c r="F55" i="1"/>
  <c r="F54" i="1" s="1"/>
  <c r="F48" i="1" s="1"/>
  <c r="F57" i="1"/>
  <c r="F59" i="1"/>
  <c r="F65" i="1"/>
  <c r="F64" i="1"/>
  <c r="F70" i="1"/>
  <c r="F69" i="1" s="1"/>
  <c r="F25" i="1"/>
  <c r="F24" i="1" s="1"/>
  <c r="F12" i="1" s="1"/>
  <c r="F36" i="1"/>
  <c r="F39" i="1"/>
  <c r="F43" i="1"/>
  <c r="F42" i="1" s="1"/>
  <c r="E70" i="1"/>
  <c r="E69" i="1"/>
  <c r="E55" i="1"/>
  <c r="E54" i="1" s="1"/>
  <c r="E48" i="1" s="1"/>
  <c r="E57" i="1"/>
  <c r="E59" i="1"/>
  <c r="E65" i="1"/>
  <c r="E64" i="1"/>
  <c r="E83" i="1"/>
  <c r="E74" i="1"/>
  <c r="E80" i="1"/>
  <c r="E79" i="1" s="1"/>
  <c r="D87" i="1"/>
  <c r="D86" i="1" s="1"/>
  <c r="C86" i="1" s="1"/>
  <c r="C91" i="1"/>
  <c r="C89" i="1"/>
  <c r="C88" i="1"/>
  <c r="C87" i="1"/>
  <c r="C84" i="1"/>
  <c r="C83" i="1"/>
  <c r="C82" i="1"/>
  <c r="C81" i="1"/>
  <c r="C80" i="1"/>
  <c r="C78" i="1"/>
  <c r="C77" i="1"/>
  <c r="C76" i="1"/>
  <c r="C75" i="1"/>
  <c r="C72" i="1"/>
  <c r="C71" i="1"/>
  <c r="C70" i="1"/>
  <c r="C69" i="1"/>
  <c r="C68" i="1"/>
  <c r="C67" i="1"/>
  <c r="C66" i="1"/>
  <c r="C65" i="1"/>
  <c r="C63" i="1"/>
  <c r="C62" i="1"/>
  <c r="C61" i="1"/>
  <c r="C60" i="1"/>
  <c r="C59" i="1"/>
  <c r="C58" i="1"/>
  <c r="C57" i="1"/>
  <c r="C56" i="1"/>
  <c r="C55" i="1"/>
  <c r="C53" i="1"/>
  <c r="C52" i="1"/>
  <c r="C51" i="1"/>
  <c r="C50" i="1"/>
  <c r="C49" i="1"/>
  <c r="C47" i="1"/>
  <c r="C46" i="1"/>
  <c r="C45" i="1"/>
  <c r="C44" i="1"/>
  <c r="C43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3" i="1"/>
  <c r="C22" i="1"/>
  <c r="C21" i="1"/>
  <c r="C20" i="1"/>
  <c r="C19" i="1"/>
  <c r="C18" i="1"/>
  <c r="C17" i="1"/>
  <c r="C16" i="1"/>
  <c r="C15" i="1"/>
  <c r="C14" i="1"/>
  <c r="F51" i="1"/>
  <c r="F20" i="1"/>
  <c r="F14" i="1"/>
  <c r="F13" i="1"/>
  <c r="C74" i="1" l="1"/>
  <c r="D73" i="1"/>
  <c r="F85" i="1"/>
  <c r="F102" i="1" s="1"/>
  <c r="D48" i="1"/>
  <c r="C48" i="1" s="1"/>
  <c r="C54" i="1"/>
  <c r="E12" i="1"/>
  <c r="C79" i="1"/>
  <c r="E73" i="1"/>
  <c r="E85" i="1" s="1"/>
  <c r="E102" i="1" s="1"/>
  <c r="D12" i="1"/>
  <c r="C12" i="1" s="1"/>
  <c r="C13" i="1"/>
  <c r="C73" i="1" l="1"/>
  <c r="D85" i="1"/>
  <c r="C85" i="1" l="1"/>
  <c r="D102" i="1"/>
  <c r="C102" i="1" s="1"/>
</calcChain>
</file>

<file path=xl/sharedStrings.xml><?xml version="1.0" encoding="utf-8"?>
<sst xmlns="http://schemas.openxmlformats.org/spreadsheetml/2006/main" count="110" uniqueCount="106">
  <si>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</si>
  <si>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</si>
  <si>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</si>
  <si>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</si>
  <si>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</si>
  <si>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</si>
  <si>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Державне мито</t>
  </si>
  <si>
    <t>Інші неподаткові надходження</t>
  </si>
  <si>
    <t>Від органів державного управління</t>
  </si>
  <si>
    <t>Дотації</t>
  </si>
  <si>
    <t>Субвенції</t>
  </si>
  <si>
    <t>Субвенція з державного бюджету місцевим бюджетам на надання пільг та житлових субсидій населенню на придбання твердого та рідкого  пічного побутового палива і скрапленого газу</t>
  </si>
  <si>
    <t>Офіційні трансферти (розшифровуються за видами трансфертів та бюджетів)</t>
  </si>
  <si>
    <t>Власні надходження бюджетних установ</t>
  </si>
  <si>
    <t>Доходи від операцій з капіталом</t>
  </si>
  <si>
    <t>Цільові фонди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</si>
  <si>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</t>
  </si>
  <si>
    <t>Разом доходів</t>
  </si>
  <si>
    <t xml:space="preserve"> Найменування доходів згідно із  бюджетною класифікацією </t>
  </si>
  <si>
    <t>Додаток 1</t>
  </si>
  <si>
    <t>від ___________№______</t>
  </si>
  <si>
    <t>Спеціальний фонд</t>
  </si>
  <si>
    <t xml:space="preserve">Мелітопольської міської ради </t>
  </si>
  <si>
    <t>до рішення ___ сесії</t>
  </si>
  <si>
    <t>Запорізької області ___скликання</t>
  </si>
  <si>
    <t>Субвенція з державного бюджету місцевим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</si>
  <si>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(грн.)</t>
  </si>
  <si>
    <t>у т. ч. бюджет розвитку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</si>
  <si>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</si>
  <si>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</si>
  <si>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</si>
  <si>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</si>
  <si>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 xml:space="preserve">Податок на прибуток підприємств </t>
  </si>
  <si>
    <t>Адміністративні штрафи та інші санкції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</si>
  <si>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</si>
  <si>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 та паспортів громадян Укараїни</t>
  </si>
  <si>
    <t>Субвенція з державного бюджету місцевим бюджетам на виплату державної соціальної допомоги на дітей-сиріт та дітей, позбавлених батьківського піклування, в дитячих будинках сімейного типу та прийомних сім`ях</t>
  </si>
  <si>
    <t>Плата за оренду майна бюджетних установ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</si>
  <si>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</si>
  <si>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Надходження від продажу основного капіталу</t>
  </si>
  <si>
    <t>Надходження від продажу землі і нематеріальних активів</t>
  </si>
  <si>
    <t>Туристичний збір</t>
  </si>
  <si>
    <t>Податок на прибуток підприємств і фінансових установ комунальної власності</t>
  </si>
  <si>
    <t xml:space="preserve">Туристичний збір, сплачений юридичними особами </t>
  </si>
  <si>
    <t xml:space="preserve">Туристичний збір,сплачений фізичними особами </t>
  </si>
  <si>
    <t>Єдиний податок</t>
  </si>
  <si>
    <t>Єдиний податок з юридичних осіб</t>
  </si>
  <si>
    <t>Єдиний податок  з фізичних осіб</t>
  </si>
  <si>
    <t>Інші податки та збори</t>
  </si>
  <si>
    <t>Податки та збори, не віднесені до інших категорій</t>
  </si>
  <si>
    <t>Адміністративні збори та платежі, доходи від некомерційної та господарської діяльності</t>
  </si>
  <si>
    <t>Надходження від орендної плати  за користування цілісним майновим комплексом та іншим державним майном</t>
  </si>
  <si>
    <t>Надходження від орендної плати  за користування цілісним майновим комплексом та іншим  майном,що перебуває в комунальній власності</t>
  </si>
  <si>
    <t xml:space="preserve"> 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</si>
  <si>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Кошти  від відчуження майна,  що перебуває у комунальній власності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</si>
  <si>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</si>
  <si>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</si>
  <si>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Коштів від реалізації скарбів, майна, одержаного державою або териториальною громадою в порядку спадкування чи дарування, безхозяйного майна,знахідок, а також валютних цінностей і грошових коштів, власники яких невідомі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</si>
  <si>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</si>
  <si>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</si>
  <si>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 xml:space="preserve">Надходження від скидів забруднюючих речовин безпосередньо у водні об"єкти </t>
  </si>
  <si>
    <t xml:space="preserve">Надходження від розміщення відходів у спеціально відведених для цього місцях чи на об"єктах, крім розміщення окремих видів відходів як вторинної сировини </t>
  </si>
  <si>
    <t>Надходження коштів від державного фонду дорогоцінного металу і дорогоцінного каміння</t>
  </si>
  <si>
    <t>Податок на доходи фізичних осіб з грошового забезпечення, грошових винагород та інших виплат, одержаних військовослужбовцями  та особами рядового і начальницького складу, що сплачується податковими агентами</t>
  </si>
  <si>
    <t xml:space="preserve">Податок на доходи фізичних осіб, що сплачується фізичними особами за результатами річного декларування </t>
  </si>
  <si>
    <t>Субвенція з державного бюджету місцевим бюджетам  на надання пільг з послуг звязку та інших передбачених законодавством пільг (крім пільг на одержання ліків, зубопротезування, оплату електроенергії, природного і скрапленого газу на побутові потреби ,твердого та рідкого пічного побутового палива, послуг тепло-, водопостачання і водовідведення, квартирної плати, вивезення побутового сміття та рідких нечистот) на компесацію втрати частини доходів у звязку з відміною податку з власників транспортних засобів та інших самохідних машин та механізмів та відповідним збільшенням ставок акцизного податку з пального і на компенсацію за пільговий проїзд окремих категорій громадян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</si>
  <si>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</si>
  <si>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Надходження коштів пайової участі у розвитку інфраструктури населеного пункту</t>
  </si>
  <si>
    <t>Податок на доходи фізичних осіб, що сплачується податковими агентами, із доходів платника податку інших, ніж заробітна плата</t>
  </si>
  <si>
    <t>С. А. Мінько</t>
  </si>
  <si>
    <t>Інші субвенції</t>
  </si>
  <si>
    <t>Податок та збір на доходи фізичних осіб</t>
  </si>
  <si>
    <t xml:space="preserve">Податок на доходи фізичних осіб із суми пенсійних виплат або щомісячного довічного грошового утримання, що оподатковуються відповідно до підпункту 164.2.19 пункту 164.2 статті 164 Податкового кодексу </t>
  </si>
  <si>
    <t>Частина чистого прибутку (доходу) комунальних унітарних  підприємств та їх об"єднань, що вилучається до відповідного місцевого бюджету</t>
  </si>
  <si>
    <t>Доходи бюджету  м. Мелітополя на 2015 рік</t>
  </si>
  <si>
    <t>Внутрішні податки на товари та послуги</t>
  </si>
  <si>
    <t>Акцизний податок з реалізації суб'єктами господарювання роздрібної торгівлі підакцизних товарів</t>
  </si>
  <si>
    <t>Місцеві податки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</si>
  <si>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</si>
  <si>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</si>
  <si>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</si>
  <si>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</si>
  <si>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об'єктів нежитлової нерухомості</t>
  </si>
  <si>
    <t>Транспортний податок з фізичних осіб</t>
  </si>
  <si>
    <t>Транспортний податок з юридичних осіб</t>
  </si>
  <si>
    <t>Плата за надання  аміністративних послуг</t>
  </si>
  <si>
    <t>Плата за надання інших аміністративних послуг</t>
  </si>
  <si>
    <t>Державне мито, не віднесене до інших категорій</t>
  </si>
  <si>
    <t>Державне мито за дії, пов'язані з одержанням патентів на об'єкти права інтелектуальної власності, підтриманням їх чинності та передаванням прав їхніми власниками</t>
  </si>
  <si>
    <t>Всього</t>
  </si>
  <si>
    <t>Базова дотація</t>
  </si>
  <si>
    <t xml:space="preserve">Освітня субвенція з державного бюджету місцевим бюджетам </t>
  </si>
  <si>
    <t xml:space="preserve">Медична субвенція з державного бюджету місцевим бюджетам </t>
  </si>
  <si>
    <t>Кошти від продажу землі</t>
  </si>
  <si>
    <t>Кошти від продажу земельних ділянок несільськогосподарського призначення до розмежування земель державної та комунальної власності з розстроченням платежу</t>
  </si>
  <si>
    <t xml:space="preserve">Кошти від продажу земельних ділянок несільськогосподарського призначення, що перебувають в  державній або комунальній власності,та  земельних ділянок,які знаходяться на території Автономної Республіки Крим  </t>
  </si>
  <si>
    <t>Субвенція з державного бюджету місцевим бюджетам на виплату допомоги сім`ям з дітьми, малозабезпеченим сім`ям, інвалідам з дитинства, дітям-інвалідам, тимчасової державної допомоги дітям та допомоги по догляду за інвалідами I чи II групи ванаслідок психічного розладу</t>
  </si>
  <si>
    <t xml:space="preserve"> Загальний фонд</t>
  </si>
  <si>
    <t>"Про міський бюджет на 2015 рік"</t>
  </si>
  <si>
    <t xml:space="preserve">Субвенція з державного бюджету місцевим бюджетам на погашення заборгованості з різниці в тарифах на теплову енергію, послуги з централізованого водопостачання та водовідведення, що вироблялися, транспортувалися та постачалися населенню, яка виникла у зв`язку з невідповідністю фактичної вартості теплової енергії та послуг з центрального водопостачання та водовідведення тарифам, що затверджувалися або погоджувалися органами державної влади чи місцевого самоврядування   </t>
  </si>
  <si>
    <t>Я. В. Чабан</t>
  </si>
  <si>
    <t>Стабілізаційна дотація</t>
  </si>
  <si>
    <t>Субвенція з державного бюджету місцевим бюджетам на проведення виборів депутатів місцевих рад та сільських, селищних, міських голів</t>
  </si>
  <si>
    <t>Всього доходів</t>
  </si>
  <si>
    <t>Міський голова</t>
  </si>
  <si>
    <t>Начальник фінуправління Мелітопольської міської ради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</si>
</sst>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 Cyr"/>
      <charset val="204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0"/>
      <color indexed="12"/>
      <name val="Arial Cyr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  <font>
      <b/>
      <sz val="8"/>
      <color indexed="10"/>
      <name val="Arial"/>
      <family val="2"/>
      <charset val="204"/>
    </font>
    <font>
      <sz val="10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80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3" fillId="0" borderId="0" xfId="0" applyFont="1" applyAlignment="1"/>
    <xf numFmtId="0" fontId="1" fillId="0" borderId="0" xfId="0" applyFont="1" applyAlignment="1"/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3" fillId="0" borderId="0" xfId="0" applyFont="1"/>
    <xf numFmtId="0" fontId="8" fillId="0" borderId="2" xfId="0" applyFont="1" applyBorder="1"/>
    <xf numFmtId="0" fontId="9" fillId="0" borderId="2" xfId="0" applyFont="1" applyBorder="1"/>
    <xf numFmtId="0" fontId="8" fillId="0" borderId="2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12" fillId="0" borderId="2" xfId="0" applyFont="1" applyBorder="1"/>
    <xf numFmtId="0" fontId="12" fillId="0" borderId="2" xfId="0" applyFont="1" applyBorder="1" applyAlignment="1">
      <alignment wrapText="1"/>
    </xf>
    <xf numFmtId="0" fontId="0" fillId="0" borderId="0" xfId="0" applyBorder="1"/>
    <xf numFmtId="0" fontId="1" fillId="0" borderId="0" xfId="0" applyFont="1" applyBorder="1"/>
    <xf numFmtId="0" fontId="13" fillId="0" borderId="2" xfId="0" applyFont="1" applyBorder="1"/>
    <xf numFmtId="0" fontId="1" fillId="0" borderId="0" xfId="0" applyFont="1" applyAlignment="1">
      <alignment wrapText="1"/>
    </xf>
    <xf numFmtId="0" fontId="14" fillId="0" borderId="2" xfId="0" applyFont="1" applyBorder="1"/>
    <xf numFmtId="1" fontId="1" fillId="0" borderId="0" xfId="0" applyNumberFormat="1" applyFont="1"/>
    <xf numFmtId="0" fontId="14" fillId="0" borderId="2" xfId="0" applyFont="1" applyBorder="1" applyAlignment="1">
      <alignment wrapText="1"/>
    </xf>
    <xf numFmtId="0" fontId="13" fillId="0" borderId="1" xfId="0" applyFont="1" applyBorder="1" applyAlignment="1">
      <alignment wrapText="1"/>
    </xf>
    <xf numFmtId="4" fontId="8" fillId="0" borderId="1" xfId="0" applyNumberFormat="1" applyFont="1" applyBorder="1"/>
    <xf numFmtId="4" fontId="13" fillId="0" borderId="1" xfId="0" applyNumberFormat="1" applyFont="1" applyBorder="1"/>
    <xf numFmtId="4" fontId="12" fillId="0" borderId="1" xfId="0" applyNumberFormat="1" applyFont="1" applyBorder="1"/>
    <xf numFmtId="4" fontId="9" fillId="0" borderId="1" xfId="0" applyNumberFormat="1" applyFont="1" applyBorder="1"/>
    <xf numFmtId="4" fontId="12" fillId="0" borderId="3" xfId="0" applyNumberFormat="1" applyFont="1" applyBorder="1"/>
    <xf numFmtId="4" fontId="14" fillId="0" borderId="1" xfId="0" applyNumberFormat="1" applyFont="1" applyBorder="1"/>
    <xf numFmtId="4" fontId="14" fillId="0" borderId="3" xfId="0" applyNumberFormat="1" applyFont="1" applyBorder="1"/>
    <xf numFmtId="0" fontId="12" fillId="0" borderId="4" xfId="0" applyFont="1" applyBorder="1"/>
    <xf numFmtId="4" fontId="1" fillId="0" borderId="0" xfId="0" applyNumberFormat="1" applyFont="1"/>
    <xf numFmtId="4" fontId="14" fillId="0" borderId="5" xfId="0" applyNumberFormat="1" applyFont="1" applyBorder="1"/>
    <xf numFmtId="0" fontId="17" fillId="0" borderId="0" xfId="0" applyFont="1" applyAlignment="1">
      <alignment horizontal="left"/>
    </xf>
    <xf numFmtId="0" fontId="8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4" fillId="0" borderId="1" xfId="0" applyFont="1" applyBorder="1" applyAlignment="1"/>
    <xf numFmtId="0" fontId="15" fillId="0" borderId="1" xfId="0" applyFont="1" applyBorder="1" applyAlignment="1"/>
    <xf numFmtId="0" fontId="13" fillId="0" borderId="1" xfId="0" applyFont="1" applyBorder="1" applyAlignment="1"/>
    <xf numFmtId="0" fontId="15" fillId="0" borderId="1" xfId="1" applyFont="1" applyBorder="1" applyAlignment="1" applyProtection="1"/>
    <xf numFmtId="0" fontId="15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9" fillId="0" borderId="1" xfId="0" applyFont="1" applyBorder="1" applyAlignment="1">
      <alignment horizontal="left" wrapText="1"/>
    </xf>
    <xf numFmtId="0" fontId="9" fillId="0" borderId="1" xfId="0" applyNumberFormat="1" applyFon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4" fontId="8" fillId="0" borderId="5" xfId="0" applyNumberFormat="1" applyFont="1" applyBorder="1"/>
    <xf numFmtId="4" fontId="13" fillId="0" borderId="5" xfId="0" applyNumberFormat="1" applyFont="1" applyBorder="1"/>
    <xf numFmtId="4" fontId="12" fillId="0" borderId="5" xfId="0" applyNumberFormat="1" applyFont="1" applyBorder="1"/>
    <xf numFmtId="4" fontId="9" fillId="0" borderId="5" xfId="0" applyNumberFormat="1" applyFont="1" applyBorder="1"/>
    <xf numFmtId="0" fontId="15" fillId="0" borderId="0" xfId="0" applyFont="1" applyBorder="1" applyAlignment="1"/>
    <xf numFmtId="4" fontId="16" fillId="0" borderId="5" xfId="0" applyNumberFormat="1" applyFont="1" applyBorder="1"/>
    <xf numFmtId="0" fontId="15" fillId="0" borderId="2" xfId="0" applyFont="1" applyBorder="1"/>
    <xf numFmtId="0" fontId="13" fillId="0" borderId="2" xfId="1" applyFont="1" applyBorder="1" applyAlignment="1" applyProtection="1"/>
    <xf numFmtId="0" fontId="13" fillId="0" borderId="0" xfId="0" applyFont="1" applyBorder="1" applyAlignment="1">
      <alignment wrapText="1"/>
    </xf>
    <xf numFmtId="0" fontId="9" fillId="0" borderId="6" xfId="0" applyFont="1" applyBorder="1"/>
    <xf numFmtId="0" fontId="11" fillId="0" borderId="7" xfId="0" applyFont="1" applyBorder="1" applyAlignment="1">
      <alignment wrapText="1"/>
    </xf>
    <xf numFmtId="4" fontId="14" fillId="0" borderId="8" xfId="0" applyNumberFormat="1" applyFont="1" applyBorder="1"/>
    <xf numFmtId="4" fontId="14" fillId="0" borderId="7" xfId="0" applyNumberFormat="1" applyFont="1" applyBorder="1"/>
    <xf numFmtId="4" fontId="14" fillId="0" borderId="9" xfId="0" applyNumberFormat="1" applyFont="1" applyBorder="1"/>
    <xf numFmtId="4" fontId="12" fillId="0" borderId="10" xfId="0" applyNumberFormat="1" applyFont="1" applyBorder="1"/>
    <xf numFmtId="4" fontId="14" fillId="0" borderId="10" xfId="0" applyNumberFormat="1" applyFont="1" applyBorder="1"/>
    <xf numFmtId="0" fontId="1" fillId="0" borderId="0" xfId="0" applyFont="1" applyAlignment="1">
      <alignment horizontal="left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0" fontId="3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R116"/>
  <sheetViews>
    <sheetView tabSelected="1" topLeftCell="A94" workbookViewId="0">
      <selection activeCell="C92" sqref="C92"/>
    </sheetView>
  </sheetViews>
  <sheetFormatPr defaultRowHeight="12.75" x14ac:dyDescent="0.2"/>
  <cols>
    <col min="1" max="1" width="9.28515625" style="1" customWidth="1"/>
    <col min="2" max="2" width="50.42578125" style="1" customWidth="1"/>
    <col min="3" max="3" width="16.5703125" style="1" customWidth="1"/>
    <col min="4" max="5" width="13.5703125" style="1" customWidth="1"/>
    <col min="6" max="6" width="13.42578125" style="1" customWidth="1"/>
    <col min="7" max="7" width="13.85546875" style="1" customWidth="1"/>
    <col min="8" max="16384" width="9.140625" style="1"/>
  </cols>
  <sheetData>
    <row r="1" spans="1:252" x14ac:dyDescent="0.2">
      <c r="C1" s="2" t="s">
        <v>19</v>
      </c>
      <c r="D1" s="2"/>
      <c r="E1" s="2"/>
      <c r="F1" s="2"/>
    </row>
    <row r="2" spans="1:252" x14ac:dyDescent="0.2">
      <c r="C2" s="68" t="s">
        <v>23</v>
      </c>
      <c r="D2" s="68"/>
      <c r="E2" s="68"/>
      <c r="F2" s="68"/>
    </row>
    <row r="3" spans="1:252" x14ac:dyDescent="0.2">
      <c r="C3" s="68" t="s">
        <v>22</v>
      </c>
      <c r="D3" s="68"/>
      <c r="E3" s="68"/>
      <c r="F3" s="68"/>
    </row>
    <row r="4" spans="1:252" x14ac:dyDescent="0.2">
      <c r="C4" s="3" t="s">
        <v>24</v>
      </c>
      <c r="D4" s="3"/>
      <c r="E4" s="3"/>
      <c r="F4" s="3"/>
    </row>
    <row r="5" spans="1:252" x14ac:dyDescent="0.2">
      <c r="A5" s="4"/>
      <c r="B5" s="5"/>
      <c r="C5" s="68" t="s">
        <v>20</v>
      </c>
      <c r="D5" s="68"/>
      <c r="E5" s="68"/>
      <c r="F5" s="68"/>
      <c r="G5" s="4"/>
    </row>
    <row r="6" spans="1:252" ht="14.25" customHeight="1" x14ac:dyDescent="0.2">
      <c r="A6" s="4"/>
      <c r="B6" s="5"/>
      <c r="C6" s="3" t="s">
        <v>98</v>
      </c>
      <c r="D6" s="3"/>
      <c r="E6" s="38"/>
      <c r="F6" s="3"/>
      <c r="G6" s="4"/>
    </row>
    <row r="7" spans="1:252" ht="35.25" customHeight="1" x14ac:dyDescent="0.25">
      <c r="A7" s="75" t="s">
        <v>74</v>
      </c>
      <c r="B7" s="75"/>
      <c r="C7" s="75"/>
      <c r="D7" s="75"/>
      <c r="E7" s="75"/>
      <c r="F7" s="75"/>
      <c r="G7" s="6"/>
    </row>
    <row r="8" spans="1:252" ht="18" x14ac:dyDescent="0.25">
      <c r="A8" s="7"/>
      <c r="B8" s="8"/>
      <c r="C8" s="8"/>
      <c r="D8" s="8"/>
      <c r="E8" s="9" t="s">
        <v>26</v>
      </c>
      <c r="G8" s="8"/>
    </row>
    <row r="9" spans="1:252" ht="11.25" customHeight="1" thickBot="1" x14ac:dyDescent="0.3">
      <c r="F9" s="10"/>
    </row>
    <row r="10" spans="1:252" ht="27.75" customHeight="1" x14ac:dyDescent="0.2">
      <c r="A10" s="69" t="s">
        <v>0</v>
      </c>
      <c r="B10" s="71" t="s">
        <v>18</v>
      </c>
      <c r="C10" s="73" t="s">
        <v>89</v>
      </c>
      <c r="D10" s="76" t="s">
        <v>97</v>
      </c>
      <c r="E10" s="78" t="s">
        <v>21</v>
      </c>
      <c r="F10" s="79"/>
    </row>
    <row r="11" spans="1:252" ht="47.25" customHeight="1" x14ac:dyDescent="0.2">
      <c r="A11" s="70"/>
      <c r="B11" s="72"/>
      <c r="C11" s="74"/>
      <c r="D11" s="77"/>
      <c r="E11" s="11" t="s">
        <v>89</v>
      </c>
      <c r="F11" s="51" t="s">
        <v>27</v>
      </c>
    </row>
    <row r="12" spans="1:252" ht="15" customHeight="1" x14ac:dyDescent="0.2">
      <c r="A12" s="14">
        <v>10000000</v>
      </c>
      <c r="B12" s="12" t="s">
        <v>1</v>
      </c>
      <c r="C12" s="37">
        <f>SUM(D12+E12)</f>
        <v>216586600</v>
      </c>
      <c r="D12" s="28">
        <f>SUM(D13+D22+D24+D42)</f>
        <v>216586600</v>
      </c>
      <c r="E12" s="28">
        <f>SUM(E13+E22+E24+E42)</f>
        <v>0</v>
      </c>
      <c r="F12" s="52">
        <f>SUM(+F22+F24+F42)</f>
        <v>0</v>
      </c>
    </row>
    <row r="13" spans="1:252" ht="22.9" customHeight="1" x14ac:dyDescent="0.2">
      <c r="A13" s="14">
        <v>11000000</v>
      </c>
      <c r="B13" s="39" t="s">
        <v>2</v>
      </c>
      <c r="C13" s="37">
        <f t="shared" ref="C13:C74" si="0">SUM(D13+E13)</f>
        <v>107469000</v>
      </c>
      <c r="D13" s="28">
        <f>SUM(D14+D20)</f>
        <v>107469000</v>
      </c>
      <c r="E13" s="28">
        <f>SUM(E14+E20)</f>
        <v>0</v>
      </c>
      <c r="F13" s="52">
        <f>SUM(F14+F20)</f>
        <v>0</v>
      </c>
    </row>
    <row r="14" spans="1:252" ht="16.149999999999999" customHeight="1" x14ac:dyDescent="0.2">
      <c r="A14" s="24">
        <v>11010000</v>
      </c>
      <c r="B14" s="40" t="s">
        <v>71</v>
      </c>
      <c r="C14" s="37">
        <f t="shared" si="0"/>
        <v>106508000</v>
      </c>
      <c r="D14" s="33">
        <f>SUM(D15:D19)</f>
        <v>106508000</v>
      </c>
      <c r="E14" s="33">
        <f>SUM(E15:E19)</f>
        <v>0</v>
      </c>
      <c r="F14" s="37">
        <f>SUM(F15:F19)</f>
        <v>0</v>
      </c>
    </row>
    <row r="15" spans="1:252" s="21" customFormat="1" ht="26.45" customHeight="1" x14ac:dyDescent="0.2">
      <c r="A15" s="22">
        <v>11010100</v>
      </c>
      <c r="B15" s="27" t="s">
        <v>66</v>
      </c>
      <c r="C15" s="37">
        <f t="shared" si="0"/>
        <v>92700000</v>
      </c>
      <c r="D15" s="29">
        <v>92700000</v>
      </c>
      <c r="E15" s="29">
        <v>0</v>
      </c>
      <c r="F15" s="53">
        <v>0</v>
      </c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  <c r="ES15" s="20"/>
      <c r="ET15" s="20"/>
      <c r="EU15" s="20"/>
      <c r="EV15" s="20"/>
      <c r="EW15" s="20"/>
      <c r="EX15" s="20"/>
      <c r="EY15" s="20"/>
      <c r="EZ15" s="20"/>
      <c r="FA15" s="20"/>
      <c r="FB15" s="20"/>
      <c r="FC15" s="20"/>
      <c r="FD15" s="20"/>
      <c r="FE15" s="20"/>
      <c r="FF15" s="20"/>
      <c r="FG15" s="20"/>
      <c r="FH15" s="20"/>
      <c r="FI15" s="20"/>
      <c r="FJ15" s="20"/>
      <c r="FK15" s="20"/>
      <c r="FL15" s="20"/>
      <c r="FM15" s="20"/>
      <c r="FN15" s="20"/>
      <c r="FO15" s="20"/>
      <c r="FP15" s="20"/>
      <c r="FQ15" s="20"/>
      <c r="FR15" s="20"/>
      <c r="FS15" s="20"/>
      <c r="FT15" s="20"/>
      <c r="FU15" s="20"/>
      <c r="FV15" s="20"/>
      <c r="FW15" s="20"/>
      <c r="FX15" s="20"/>
      <c r="FY15" s="20"/>
      <c r="FZ15" s="20"/>
      <c r="GA15" s="20"/>
      <c r="GB15" s="20"/>
      <c r="GC15" s="20"/>
      <c r="GD15" s="20"/>
      <c r="GE15" s="20"/>
      <c r="GF15" s="20"/>
      <c r="GG15" s="20"/>
      <c r="GH15" s="20"/>
      <c r="GI15" s="20"/>
      <c r="GJ15" s="20"/>
      <c r="GK15" s="20"/>
      <c r="GL15" s="20"/>
      <c r="GM15" s="20"/>
      <c r="GN15" s="20"/>
      <c r="GO15" s="20"/>
      <c r="GP15" s="20"/>
      <c r="GQ15" s="20"/>
      <c r="GR15" s="20"/>
      <c r="GS15" s="20"/>
      <c r="GT15" s="20"/>
      <c r="GU15" s="20"/>
      <c r="GV15" s="20"/>
      <c r="GW15" s="20"/>
      <c r="GX15" s="20"/>
      <c r="GY15" s="20"/>
      <c r="GZ15" s="20"/>
      <c r="HA15" s="20"/>
      <c r="HB15" s="20"/>
      <c r="HC15" s="20"/>
      <c r="HD15" s="20"/>
      <c r="HE15" s="20"/>
      <c r="HF15" s="20"/>
      <c r="HG15" s="20"/>
      <c r="HH15" s="20"/>
      <c r="HI15" s="20"/>
      <c r="HJ15" s="20"/>
      <c r="HK15" s="20"/>
      <c r="HL15" s="20"/>
      <c r="HM15" s="20"/>
      <c r="HN15" s="20"/>
      <c r="HO15" s="20"/>
      <c r="HP15" s="20"/>
      <c r="HQ15" s="20"/>
      <c r="HR15" s="20"/>
      <c r="HS15" s="20"/>
      <c r="HT15" s="20"/>
      <c r="HU15" s="20"/>
      <c r="HV15" s="20"/>
      <c r="HW15" s="20"/>
      <c r="HX15" s="20"/>
      <c r="HY15" s="20"/>
      <c r="HZ15" s="20"/>
      <c r="IA15" s="20"/>
      <c r="IB15" s="20"/>
      <c r="IC15" s="20"/>
      <c r="ID15" s="20"/>
      <c r="IE15" s="20"/>
      <c r="IF15" s="20"/>
      <c r="IG15" s="20"/>
      <c r="IH15" s="20"/>
      <c r="II15" s="20"/>
      <c r="IJ15" s="20"/>
      <c r="IK15" s="20"/>
      <c r="IL15" s="20"/>
      <c r="IM15" s="20"/>
      <c r="IN15" s="20"/>
      <c r="IO15" s="20"/>
      <c r="IP15" s="20"/>
      <c r="IQ15" s="20"/>
      <c r="IR15" s="20"/>
    </row>
    <row r="16" spans="1:252" s="21" customFormat="1" ht="44.45" customHeight="1" x14ac:dyDescent="0.2">
      <c r="A16" s="18">
        <v>11010200</v>
      </c>
      <c r="B16" s="41" t="s">
        <v>63</v>
      </c>
      <c r="C16" s="37">
        <f t="shared" si="0"/>
        <v>5707000</v>
      </c>
      <c r="D16" s="30">
        <v>5707000</v>
      </c>
      <c r="E16" s="30">
        <v>0</v>
      </c>
      <c r="F16" s="54">
        <v>0</v>
      </c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20"/>
      <c r="FF16" s="20"/>
      <c r="FG16" s="20"/>
      <c r="FH16" s="20"/>
      <c r="FI16" s="20"/>
      <c r="FJ16" s="20"/>
      <c r="FK16" s="20"/>
      <c r="FL16" s="20"/>
      <c r="FM16" s="20"/>
      <c r="FN16" s="20"/>
      <c r="FO16" s="20"/>
      <c r="FP16" s="20"/>
      <c r="FQ16" s="20"/>
      <c r="FR16" s="20"/>
      <c r="FS16" s="20"/>
      <c r="FT16" s="20"/>
      <c r="FU16" s="20"/>
      <c r="FV16" s="20"/>
      <c r="FW16" s="20"/>
      <c r="FX16" s="20"/>
      <c r="FY16" s="20"/>
      <c r="FZ16" s="20"/>
      <c r="GA16" s="20"/>
      <c r="GB16" s="20"/>
      <c r="GC16" s="20"/>
      <c r="GD16" s="20"/>
      <c r="GE16" s="20"/>
      <c r="GF16" s="20"/>
      <c r="GG16" s="20"/>
      <c r="GH16" s="20"/>
      <c r="GI16" s="20"/>
      <c r="GJ16" s="20"/>
      <c r="GK16" s="20"/>
      <c r="GL16" s="20"/>
      <c r="GM16" s="20"/>
      <c r="GN16" s="20"/>
      <c r="GO16" s="20"/>
      <c r="GP16" s="20"/>
      <c r="GQ16" s="20"/>
      <c r="GR16" s="20"/>
      <c r="GS16" s="20"/>
      <c r="GT16" s="20"/>
      <c r="GU16" s="20"/>
      <c r="GV16" s="20"/>
      <c r="GW16" s="20"/>
      <c r="GX16" s="20"/>
      <c r="GY16" s="20"/>
      <c r="GZ16" s="20"/>
      <c r="HA16" s="20"/>
      <c r="HB16" s="20"/>
      <c r="HC16" s="20"/>
      <c r="HD16" s="20"/>
      <c r="HE16" s="20"/>
      <c r="HF16" s="20"/>
      <c r="HG16" s="20"/>
      <c r="HH16" s="20"/>
      <c r="HI16" s="20"/>
      <c r="HJ16" s="20"/>
      <c r="HK16" s="20"/>
      <c r="HL16" s="20"/>
      <c r="HM16" s="20"/>
      <c r="HN16" s="20"/>
      <c r="HO16" s="20"/>
      <c r="HP16" s="20"/>
      <c r="HQ16" s="20"/>
      <c r="HR16" s="20"/>
      <c r="HS16" s="20"/>
      <c r="HT16" s="20"/>
      <c r="HU16" s="20"/>
      <c r="HV16" s="20"/>
      <c r="HW16" s="20"/>
      <c r="HX16" s="20"/>
      <c r="HY16" s="20"/>
      <c r="HZ16" s="20"/>
      <c r="IA16" s="20"/>
      <c r="IB16" s="20"/>
      <c r="IC16" s="20"/>
      <c r="ID16" s="20"/>
      <c r="IE16" s="20"/>
      <c r="IF16" s="20"/>
      <c r="IG16" s="20"/>
      <c r="IH16" s="20"/>
      <c r="II16" s="20"/>
      <c r="IJ16" s="20"/>
      <c r="IK16" s="20"/>
      <c r="IL16" s="20"/>
      <c r="IM16" s="20"/>
      <c r="IN16" s="20"/>
      <c r="IO16" s="20"/>
      <c r="IP16" s="20"/>
      <c r="IQ16" s="20"/>
      <c r="IR16" s="20"/>
    </row>
    <row r="17" spans="1:252" s="21" customFormat="1" ht="24.6" customHeight="1" x14ac:dyDescent="0.2">
      <c r="A17" s="18">
        <v>11010400</v>
      </c>
      <c r="B17" s="41" t="s">
        <v>68</v>
      </c>
      <c r="C17" s="37">
        <f t="shared" si="0"/>
        <v>2775000</v>
      </c>
      <c r="D17" s="30">
        <v>2775000</v>
      </c>
      <c r="E17" s="30">
        <v>0</v>
      </c>
      <c r="F17" s="54">
        <v>0</v>
      </c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0"/>
      <c r="ER17" s="20"/>
      <c r="ES17" s="20"/>
      <c r="ET17" s="20"/>
      <c r="EU17" s="20"/>
      <c r="EV17" s="20"/>
      <c r="EW17" s="20"/>
      <c r="EX17" s="20"/>
      <c r="EY17" s="20"/>
      <c r="EZ17" s="20"/>
      <c r="FA17" s="20"/>
      <c r="FB17" s="20"/>
      <c r="FC17" s="20"/>
      <c r="FD17" s="20"/>
      <c r="FE17" s="20"/>
      <c r="FF17" s="20"/>
      <c r="FG17" s="20"/>
      <c r="FH17" s="20"/>
      <c r="FI17" s="20"/>
      <c r="FJ17" s="20"/>
      <c r="FK17" s="20"/>
      <c r="FL17" s="20"/>
      <c r="FM17" s="20"/>
      <c r="FN17" s="20"/>
      <c r="FO17" s="20"/>
      <c r="FP17" s="20"/>
      <c r="FQ17" s="20"/>
      <c r="FR17" s="20"/>
      <c r="FS17" s="20"/>
      <c r="FT17" s="20"/>
      <c r="FU17" s="20"/>
      <c r="FV17" s="20"/>
      <c r="FW17" s="20"/>
      <c r="FX17" s="20"/>
      <c r="FY17" s="20"/>
      <c r="FZ17" s="20"/>
      <c r="GA17" s="20"/>
      <c r="GB17" s="20"/>
      <c r="GC17" s="20"/>
      <c r="GD17" s="20"/>
      <c r="GE17" s="20"/>
      <c r="GF17" s="20"/>
      <c r="GG17" s="20"/>
      <c r="GH17" s="20"/>
      <c r="GI17" s="20"/>
      <c r="GJ17" s="20"/>
      <c r="GK17" s="20"/>
      <c r="GL17" s="20"/>
      <c r="GM17" s="20"/>
      <c r="GN17" s="20"/>
      <c r="GO17" s="20"/>
      <c r="GP17" s="20"/>
      <c r="GQ17" s="20"/>
      <c r="GR17" s="20"/>
      <c r="GS17" s="20"/>
      <c r="GT17" s="20"/>
      <c r="GU17" s="20"/>
      <c r="GV17" s="20"/>
      <c r="GW17" s="20"/>
      <c r="GX17" s="20"/>
      <c r="GY17" s="20"/>
      <c r="GZ17" s="20"/>
      <c r="HA17" s="20"/>
      <c r="HB17" s="20"/>
      <c r="HC17" s="20"/>
      <c r="HD17" s="20"/>
      <c r="HE17" s="20"/>
      <c r="HF17" s="20"/>
      <c r="HG17" s="20"/>
      <c r="HH17" s="20"/>
      <c r="HI17" s="20"/>
      <c r="HJ17" s="20"/>
      <c r="HK17" s="20"/>
      <c r="HL17" s="20"/>
      <c r="HM17" s="20"/>
      <c r="HN17" s="20"/>
      <c r="HO17" s="20"/>
      <c r="HP17" s="20"/>
      <c r="HQ17" s="20"/>
      <c r="HR17" s="20"/>
      <c r="HS17" s="20"/>
      <c r="HT17" s="20"/>
      <c r="HU17" s="20"/>
      <c r="HV17" s="20"/>
      <c r="HW17" s="20"/>
      <c r="HX17" s="20"/>
      <c r="HY17" s="20"/>
      <c r="HZ17" s="20"/>
      <c r="IA17" s="20"/>
      <c r="IB17" s="20"/>
      <c r="IC17" s="20"/>
      <c r="ID17" s="20"/>
      <c r="IE17" s="20"/>
      <c r="IF17" s="20"/>
      <c r="IG17" s="20"/>
      <c r="IH17" s="20"/>
      <c r="II17" s="20"/>
      <c r="IJ17" s="20"/>
      <c r="IK17" s="20"/>
      <c r="IL17" s="20"/>
      <c r="IM17" s="20"/>
      <c r="IN17" s="20"/>
      <c r="IO17" s="20"/>
      <c r="IP17" s="20"/>
      <c r="IQ17" s="20"/>
      <c r="IR17" s="20"/>
    </row>
    <row r="18" spans="1:252" s="21" customFormat="1" ht="27.6" customHeight="1" x14ac:dyDescent="0.2">
      <c r="A18" s="18">
        <v>11010500</v>
      </c>
      <c r="B18" s="41" t="s">
        <v>64</v>
      </c>
      <c r="C18" s="37">
        <f t="shared" si="0"/>
        <v>4435000</v>
      </c>
      <c r="D18" s="30">
        <v>4435000</v>
      </c>
      <c r="E18" s="30">
        <v>0</v>
      </c>
      <c r="F18" s="54">
        <v>0</v>
      </c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20"/>
      <c r="FG18" s="20"/>
      <c r="FH18" s="20"/>
      <c r="FI18" s="20"/>
      <c r="FJ18" s="20"/>
      <c r="FK18" s="20"/>
      <c r="FL18" s="20"/>
      <c r="FM18" s="20"/>
      <c r="FN18" s="20"/>
      <c r="FO18" s="20"/>
      <c r="FP18" s="20"/>
      <c r="FQ18" s="20"/>
      <c r="FR18" s="20"/>
      <c r="FS18" s="20"/>
      <c r="FT18" s="20"/>
      <c r="FU18" s="20"/>
      <c r="FV18" s="20"/>
      <c r="FW18" s="20"/>
      <c r="FX18" s="20"/>
      <c r="FY18" s="20"/>
      <c r="FZ18" s="20"/>
      <c r="GA18" s="20"/>
      <c r="GB18" s="20"/>
      <c r="GC18" s="20"/>
      <c r="GD18" s="20"/>
      <c r="GE18" s="20"/>
      <c r="GF18" s="20"/>
      <c r="GG18" s="20"/>
      <c r="GH18" s="20"/>
      <c r="GI18" s="20"/>
      <c r="GJ18" s="20"/>
      <c r="GK18" s="20"/>
      <c r="GL18" s="20"/>
      <c r="GM18" s="20"/>
      <c r="GN18" s="20"/>
      <c r="GO18" s="20"/>
      <c r="GP18" s="20"/>
      <c r="GQ18" s="20"/>
      <c r="GR18" s="20"/>
      <c r="GS18" s="20"/>
      <c r="GT18" s="20"/>
      <c r="GU18" s="20"/>
      <c r="GV18" s="20"/>
      <c r="GW18" s="20"/>
      <c r="GX18" s="20"/>
      <c r="GY18" s="20"/>
      <c r="GZ18" s="20"/>
      <c r="HA18" s="20"/>
      <c r="HB18" s="20"/>
      <c r="HC18" s="20"/>
      <c r="HD18" s="20"/>
      <c r="HE18" s="20"/>
      <c r="HF18" s="20"/>
      <c r="HG18" s="20"/>
      <c r="HH18" s="20"/>
      <c r="HI18" s="20"/>
      <c r="HJ18" s="20"/>
      <c r="HK18" s="20"/>
      <c r="HL18" s="20"/>
      <c r="HM18" s="20"/>
      <c r="HN18" s="20"/>
      <c r="HO18" s="20"/>
      <c r="HP18" s="20"/>
      <c r="HQ18" s="20"/>
      <c r="HR18" s="20"/>
      <c r="HS18" s="20"/>
      <c r="HT18" s="20"/>
      <c r="HU18" s="20"/>
      <c r="HV18" s="20"/>
      <c r="HW18" s="20"/>
      <c r="HX18" s="20"/>
      <c r="HY18" s="20"/>
      <c r="HZ18" s="20"/>
      <c r="IA18" s="20"/>
      <c r="IB18" s="20"/>
      <c r="IC18" s="20"/>
      <c r="ID18" s="20"/>
      <c r="IE18" s="20"/>
      <c r="IF18" s="20"/>
      <c r="IG18" s="20"/>
      <c r="IH18" s="20"/>
      <c r="II18" s="20"/>
      <c r="IJ18" s="20"/>
      <c r="IK18" s="20"/>
      <c r="IL18" s="20"/>
      <c r="IM18" s="20"/>
      <c r="IN18" s="20"/>
      <c r="IO18" s="20"/>
      <c r="IP18" s="20"/>
      <c r="IQ18" s="20"/>
      <c r="IR18" s="20"/>
    </row>
    <row r="19" spans="1:252" s="21" customFormat="1" ht="45.75" customHeight="1" x14ac:dyDescent="0.2">
      <c r="A19" s="18">
        <v>11010900</v>
      </c>
      <c r="B19" s="27" t="s">
        <v>72</v>
      </c>
      <c r="C19" s="37">
        <f t="shared" si="0"/>
        <v>891000</v>
      </c>
      <c r="D19" s="30">
        <v>891000</v>
      </c>
      <c r="E19" s="30">
        <v>0</v>
      </c>
      <c r="F19" s="54">
        <v>0</v>
      </c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20"/>
      <c r="DJ19" s="20"/>
      <c r="DK19" s="20"/>
      <c r="DL19" s="20"/>
      <c r="DM19" s="20"/>
      <c r="DN19" s="20"/>
      <c r="DO19" s="20"/>
      <c r="DP19" s="20"/>
      <c r="DQ19" s="20"/>
      <c r="DR19" s="20"/>
      <c r="DS19" s="20"/>
      <c r="DT19" s="20"/>
      <c r="DU19" s="20"/>
      <c r="DV19" s="20"/>
      <c r="DW19" s="20"/>
      <c r="DX19" s="20"/>
      <c r="DY19" s="20"/>
      <c r="DZ19" s="20"/>
      <c r="EA19" s="20"/>
      <c r="EB19" s="20"/>
      <c r="EC19" s="20"/>
      <c r="ED19" s="20"/>
      <c r="EE19" s="20"/>
      <c r="EF19" s="20"/>
      <c r="EG19" s="20"/>
      <c r="EH19" s="20"/>
      <c r="EI19" s="20"/>
      <c r="EJ19" s="20"/>
      <c r="EK19" s="20"/>
      <c r="EL19" s="20"/>
      <c r="EM19" s="20"/>
      <c r="EN19" s="20"/>
      <c r="EO19" s="20"/>
      <c r="EP19" s="20"/>
      <c r="EQ19" s="20"/>
      <c r="ER19" s="20"/>
      <c r="ES19" s="20"/>
      <c r="ET19" s="20"/>
      <c r="EU19" s="20"/>
      <c r="EV19" s="20"/>
      <c r="EW19" s="20"/>
      <c r="EX19" s="20"/>
      <c r="EY19" s="20"/>
      <c r="EZ19" s="20"/>
      <c r="FA19" s="20"/>
      <c r="FB19" s="20"/>
      <c r="FC19" s="20"/>
      <c r="FD19" s="20"/>
      <c r="FE19" s="20"/>
      <c r="FF19" s="20"/>
      <c r="FG19" s="20"/>
      <c r="FH19" s="20"/>
      <c r="FI19" s="20"/>
      <c r="FJ19" s="20"/>
      <c r="FK19" s="20"/>
      <c r="FL19" s="20"/>
      <c r="FM19" s="20"/>
      <c r="FN19" s="20"/>
      <c r="FO19" s="20"/>
      <c r="FP19" s="20"/>
      <c r="FQ19" s="20"/>
      <c r="FR19" s="20"/>
      <c r="FS19" s="20"/>
      <c r="FT19" s="20"/>
      <c r="FU19" s="20"/>
      <c r="FV19" s="20"/>
      <c r="FW19" s="20"/>
      <c r="FX19" s="20"/>
      <c r="FY19" s="20"/>
      <c r="FZ19" s="20"/>
      <c r="GA19" s="20"/>
      <c r="GB19" s="20"/>
      <c r="GC19" s="20"/>
      <c r="GD19" s="20"/>
      <c r="GE19" s="20"/>
      <c r="GF19" s="20"/>
      <c r="GG19" s="20"/>
      <c r="GH19" s="20"/>
      <c r="GI19" s="20"/>
      <c r="GJ19" s="20"/>
      <c r="GK19" s="20"/>
      <c r="GL19" s="20"/>
      <c r="GM19" s="20"/>
      <c r="GN19" s="20"/>
      <c r="GO19" s="20"/>
      <c r="GP19" s="20"/>
      <c r="GQ19" s="20"/>
      <c r="GR19" s="20"/>
      <c r="GS19" s="20"/>
      <c r="GT19" s="20"/>
      <c r="GU19" s="20"/>
      <c r="GV19" s="20"/>
      <c r="GW19" s="20"/>
      <c r="GX19" s="20"/>
      <c r="GY19" s="20"/>
      <c r="GZ19" s="20"/>
      <c r="HA19" s="20"/>
      <c r="HB19" s="20"/>
      <c r="HC19" s="20"/>
      <c r="HD19" s="20"/>
      <c r="HE19" s="20"/>
      <c r="HF19" s="20"/>
      <c r="HG19" s="20"/>
      <c r="HH19" s="20"/>
      <c r="HI19" s="20"/>
      <c r="HJ19" s="20"/>
      <c r="HK19" s="20"/>
      <c r="HL19" s="20"/>
      <c r="HM19" s="20"/>
      <c r="HN19" s="20"/>
      <c r="HO19" s="20"/>
      <c r="HP19" s="20"/>
      <c r="HQ19" s="20"/>
      <c r="HR19" s="20"/>
      <c r="HS19" s="20"/>
      <c r="HT19" s="20"/>
      <c r="HU19" s="20"/>
      <c r="HV19" s="20"/>
      <c r="HW19" s="20"/>
      <c r="HX19" s="20"/>
      <c r="HY19" s="20"/>
      <c r="HZ19" s="20"/>
      <c r="IA19" s="20"/>
      <c r="IB19" s="20"/>
      <c r="IC19" s="20"/>
      <c r="ID19" s="20"/>
      <c r="IE19" s="20"/>
      <c r="IF19" s="20"/>
      <c r="IG19" s="20"/>
      <c r="IH19" s="20"/>
      <c r="II19" s="20"/>
      <c r="IJ19" s="20"/>
      <c r="IK19" s="20"/>
      <c r="IL19" s="20"/>
      <c r="IM19" s="20"/>
      <c r="IN19" s="20"/>
      <c r="IO19" s="20"/>
      <c r="IP19" s="20"/>
      <c r="IQ19" s="20"/>
      <c r="IR19" s="20"/>
    </row>
    <row r="20" spans="1:252" x14ac:dyDescent="0.2">
      <c r="A20" s="24">
        <v>11020000</v>
      </c>
      <c r="B20" s="40" t="s">
        <v>32</v>
      </c>
      <c r="C20" s="37">
        <f t="shared" si="0"/>
        <v>961000</v>
      </c>
      <c r="D20" s="33">
        <f>SUM(D21:D21)</f>
        <v>961000</v>
      </c>
      <c r="E20" s="33">
        <f>SUM(E21:E21)</f>
        <v>0</v>
      </c>
      <c r="F20" s="37">
        <f>SUM(F21:F21)</f>
        <v>0</v>
      </c>
    </row>
    <row r="21" spans="1:252" ht="22.5" x14ac:dyDescent="0.2">
      <c r="A21" s="15">
        <v>11020200</v>
      </c>
      <c r="B21" s="42" t="s">
        <v>42</v>
      </c>
      <c r="C21" s="37">
        <f t="shared" si="0"/>
        <v>961000</v>
      </c>
      <c r="D21" s="31">
        <v>961000</v>
      </c>
      <c r="E21" s="31">
        <v>0</v>
      </c>
      <c r="F21" s="55">
        <v>0</v>
      </c>
    </row>
    <row r="22" spans="1:252" x14ac:dyDescent="0.2">
      <c r="A22" s="24">
        <v>14000000</v>
      </c>
      <c r="B22" s="56" t="s">
        <v>75</v>
      </c>
      <c r="C22" s="37">
        <f t="shared" si="0"/>
        <v>51410000</v>
      </c>
      <c r="D22" s="33">
        <f>SUM(D23)</f>
        <v>51410000</v>
      </c>
      <c r="E22" s="33">
        <f>SUM(E23)</f>
        <v>0</v>
      </c>
      <c r="F22" s="57"/>
      <c r="G22" s="36"/>
    </row>
    <row r="23" spans="1:252" ht="26.45" customHeight="1" x14ac:dyDescent="0.2">
      <c r="A23" s="18">
        <v>14040000</v>
      </c>
      <c r="B23" s="27" t="s">
        <v>76</v>
      </c>
      <c r="C23" s="37">
        <f t="shared" si="0"/>
        <v>51410000</v>
      </c>
      <c r="D23" s="30">
        <v>51410000</v>
      </c>
      <c r="E23" s="30">
        <v>0</v>
      </c>
      <c r="F23" s="54">
        <v>0</v>
      </c>
    </row>
    <row r="24" spans="1:252" x14ac:dyDescent="0.2">
      <c r="A24" s="58">
        <v>18000000</v>
      </c>
      <c r="B24" s="43" t="s">
        <v>77</v>
      </c>
      <c r="C24" s="37">
        <f t="shared" si="0"/>
        <v>57600600</v>
      </c>
      <c r="D24" s="33">
        <f>SUM(D25+D36+D39)</f>
        <v>57600600</v>
      </c>
      <c r="E24" s="33">
        <f>SUM(E25+E36+E39)</f>
        <v>0</v>
      </c>
      <c r="F24" s="37">
        <f>SUM(F25+F36+F39)</f>
        <v>0</v>
      </c>
    </row>
    <row r="25" spans="1:252" x14ac:dyDescent="0.2">
      <c r="A25" s="58">
        <v>18010000</v>
      </c>
      <c r="B25" s="44" t="s">
        <v>78</v>
      </c>
      <c r="C25" s="37">
        <f t="shared" si="0"/>
        <v>27528000</v>
      </c>
      <c r="D25" s="33">
        <f>SUM(D26:D35)</f>
        <v>27528000</v>
      </c>
      <c r="E25" s="33">
        <f>SUM(E26:E35)</f>
        <v>0</v>
      </c>
      <c r="F25" s="37">
        <f>SUM(F26:F35)</f>
        <v>0</v>
      </c>
      <c r="G25" s="36"/>
    </row>
    <row r="26" spans="1:252" ht="24.6" customHeight="1" x14ac:dyDescent="0.2">
      <c r="A26" s="59">
        <v>18010100</v>
      </c>
      <c r="B26" s="27" t="s">
        <v>79</v>
      </c>
      <c r="C26" s="37">
        <f t="shared" si="0"/>
        <v>20000</v>
      </c>
      <c r="D26" s="30">
        <v>20000</v>
      </c>
      <c r="E26" s="30">
        <v>0</v>
      </c>
      <c r="F26" s="54">
        <v>0</v>
      </c>
    </row>
    <row r="27" spans="1:252" ht="24" customHeight="1" x14ac:dyDescent="0.2">
      <c r="A27" s="18">
        <v>18010200</v>
      </c>
      <c r="B27" s="27" t="s">
        <v>80</v>
      </c>
      <c r="C27" s="37">
        <f t="shared" si="0"/>
        <v>134000</v>
      </c>
      <c r="D27" s="32">
        <v>134000</v>
      </c>
      <c r="E27" s="30">
        <v>0</v>
      </c>
      <c r="F27" s="54">
        <v>0</v>
      </c>
    </row>
    <row r="28" spans="1:252" ht="30" customHeight="1" x14ac:dyDescent="0.2">
      <c r="A28" s="18">
        <v>18010300</v>
      </c>
      <c r="B28" s="27" t="s">
        <v>81</v>
      </c>
      <c r="C28" s="37">
        <f t="shared" si="0"/>
        <v>0</v>
      </c>
      <c r="D28" s="32">
        <v>0</v>
      </c>
      <c r="E28" s="30">
        <v>0</v>
      </c>
      <c r="F28" s="54">
        <v>0</v>
      </c>
    </row>
    <row r="29" spans="1:252" ht="24.6" customHeight="1" x14ac:dyDescent="0.2">
      <c r="A29" s="18">
        <v>18010400</v>
      </c>
      <c r="B29" s="60" t="s">
        <v>82</v>
      </c>
      <c r="C29" s="37">
        <f t="shared" si="0"/>
        <v>1636000</v>
      </c>
      <c r="D29" s="32">
        <v>1636000</v>
      </c>
      <c r="E29" s="30">
        <v>0</v>
      </c>
      <c r="F29" s="54">
        <v>0</v>
      </c>
    </row>
    <row r="30" spans="1:252" x14ac:dyDescent="0.2">
      <c r="A30" s="18">
        <v>18010500</v>
      </c>
      <c r="B30" s="45" t="s">
        <v>28</v>
      </c>
      <c r="C30" s="37">
        <f t="shared" si="0"/>
        <v>5976000</v>
      </c>
      <c r="D30" s="32">
        <v>5976000</v>
      </c>
      <c r="E30" s="30">
        <v>0</v>
      </c>
      <c r="F30" s="54">
        <v>0</v>
      </c>
      <c r="G30" s="36"/>
    </row>
    <row r="31" spans="1:252" x14ac:dyDescent="0.2">
      <c r="A31" s="18">
        <v>18010600</v>
      </c>
      <c r="B31" s="45" t="s">
        <v>29</v>
      </c>
      <c r="C31" s="37">
        <f t="shared" si="0"/>
        <v>10441000</v>
      </c>
      <c r="D31" s="32">
        <v>10441000</v>
      </c>
      <c r="E31" s="30">
        <v>0</v>
      </c>
      <c r="F31" s="54">
        <v>0</v>
      </c>
    </row>
    <row r="32" spans="1:252" x14ac:dyDescent="0.2">
      <c r="A32" s="18">
        <v>18010700</v>
      </c>
      <c r="B32" s="45" t="s">
        <v>30</v>
      </c>
      <c r="C32" s="37">
        <f t="shared" si="0"/>
        <v>366000</v>
      </c>
      <c r="D32" s="32">
        <v>366000</v>
      </c>
      <c r="E32" s="30">
        <v>0</v>
      </c>
      <c r="F32" s="54">
        <v>0</v>
      </c>
    </row>
    <row r="33" spans="1:7" x14ac:dyDescent="0.2">
      <c r="A33" s="18">
        <v>18010900</v>
      </c>
      <c r="B33" s="45" t="s">
        <v>31</v>
      </c>
      <c r="C33" s="37">
        <f t="shared" si="0"/>
        <v>7765000</v>
      </c>
      <c r="D33" s="32">
        <v>7765000</v>
      </c>
      <c r="E33" s="30">
        <v>0</v>
      </c>
      <c r="F33" s="54">
        <v>0</v>
      </c>
    </row>
    <row r="34" spans="1:7" x14ac:dyDescent="0.2">
      <c r="A34" s="18">
        <v>18011000</v>
      </c>
      <c r="B34" s="45" t="s">
        <v>83</v>
      </c>
      <c r="C34" s="37">
        <f t="shared" si="0"/>
        <v>1003000</v>
      </c>
      <c r="D34" s="32">
        <v>1003000</v>
      </c>
      <c r="E34" s="30">
        <v>0</v>
      </c>
      <c r="F34" s="54">
        <v>0</v>
      </c>
      <c r="G34" s="36"/>
    </row>
    <row r="35" spans="1:7" x14ac:dyDescent="0.2">
      <c r="A35" s="18">
        <v>18011100</v>
      </c>
      <c r="B35" s="45" t="s">
        <v>84</v>
      </c>
      <c r="C35" s="37">
        <f t="shared" si="0"/>
        <v>187000</v>
      </c>
      <c r="D35" s="32">
        <v>187000</v>
      </c>
      <c r="E35" s="30">
        <v>0</v>
      </c>
      <c r="F35" s="54">
        <v>0</v>
      </c>
    </row>
    <row r="36" spans="1:7" x14ac:dyDescent="0.2">
      <c r="A36" s="24">
        <v>18030000</v>
      </c>
      <c r="B36" s="46" t="s">
        <v>41</v>
      </c>
      <c r="C36" s="37">
        <f t="shared" si="0"/>
        <v>32600</v>
      </c>
      <c r="D36" s="34">
        <f>SUM(D37:D38)</f>
        <v>32600</v>
      </c>
      <c r="E36" s="33">
        <f>SUM(E37:E38)</f>
        <v>0</v>
      </c>
      <c r="F36" s="37">
        <f>SUM(F37:F38)</f>
        <v>0</v>
      </c>
    </row>
    <row r="37" spans="1:7" x14ac:dyDescent="0.2">
      <c r="A37" s="18">
        <v>18030100</v>
      </c>
      <c r="B37" s="27" t="s">
        <v>43</v>
      </c>
      <c r="C37" s="37">
        <f t="shared" si="0"/>
        <v>11600</v>
      </c>
      <c r="D37" s="32">
        <v>11600</v>
      </c>
      <c r="E37" s="30">
        <v>0</v>
      </c>
      <c r="F37" s="54">
        <v>0</v>
      </c>
    </row>
    <row r="38" spans="1:7" x14ac:dyDescent="0.2">
      <c r="A38" s="18">
        <v>18030200</v>
      </c>
      <c r="B38" s="27" t="s">
        <v>44</v>
      </c>
      <c r="C38" s="37">
        <f t="shared" si="0"/>
        <v>21000</v>
      </c>
      <c r="D38" s="32">
        <v>21000</v>
      </c>
      <c r="E38" s="30">
        <v>0</v>
      </c>
      <c r="F38" s="54">
        <v>0</v>
      </c>
    </row>
    <row r="39" spans="1:7" x14ac:dyDescent="0.2">
      <c r="A39" s="24">
        <v>18050000</v>
      </c>
      <c r="B39" s="40" t="s">
        <v>45</v>
      </c>
      <c r="C39" s="37">
        <f t="shared" si="0"/>
        <v>30040000</v>
      </c>
      <c r="D39" s="28">
        <f>SUM(D40:D41)</f>
        <v>30040000</v>
      </c>
      <c r="E39" s="28">
        <f>SUM(E40:E41)</f>
        <v>0</v>
      </c>
      <c r="F39" s="52">
        <f>SUM(F40:F41)</f>
        <v>0</v>
      </c>
    </row>
    <row r="40" spans="1:7" x14ac:dyDescent="0.2">
      <c r="A40" s="18">
        <v>18050300</v>
      </c>
      <c r="B40" s="41" t="s">
        <v>46</v>
      </c>
      <c r="C40" s="37">
        <f t="shared" si="0"/>
        <v>7560000</v>
      </c>
      <c r="D40" s="31">
        <v>7560000</v>
      </c>
      <c r="E40" s="31">
        <v>0</v>
      </c>
      <c r="F40" s="55">
        <v>0</v>
      </c>
    </row>
    <row r="41" spans="1:7" x14ac:dyDescent="0.2">
      <c r="A41" s="18">
        <v>18050400</v>
      </c>
      <c r="B41" s="41" t="s">
        <v>47</v>
      </c>
      <c r="C41" s="37">
        <f t="shared" si="0"/>
        <v>22480000</v>
      </c>
      <c r="D41" s="31">
        <v>22480000</v>
      </c>
      <c r="E41" s="31">
        <v>0</v>
      </c>
      <c r="F41" s="55">
        <v>0</v>
      </c>
    </row>
    <row r="42" spans="1:7" x14ac:dyDescent="0.2">
      <c r="A42" s="24">
        <v>19000000</v>
      </c>
      <c r="B42" s="40" t="s">
        <v>48</v>
      </c>
      <c r="C42" s="37">
        <f t="shared" si="0"/>
        <v>107000</v>
      </c>
      <c r="D42" s="33">
        <f>SUM(D43+D47)</f>
        <v>107000</v>
      </c>
      <c r="E42" s="33">
        <f>SUM(E43+E47)</f>
        <v>0</v>
      </c>
      <c r="F42" s="37">
        <f>SUM(F43+F47)</f>
        <v>0</v>
      </c>
    </row>
    <row r="43" spans="1:7" x14ac:dyDescent="0.2">
      <c r="A43" s="24">
        <v>19010000</v>
      </c>
      <c r="B43" s="40" t="s">
        <v>58</v>
      </c>
      <c r="C43" s="37">
        <f t="shared" si="0"/>
        <v>96000</v>
      </c>
      <c r="D43" s="33">
        <f>SUM(D44:D46)</f>
        <v>96000</v>
      </c>
      <c r="E43" s="33">
        <f>SUM(E44:E46)</f>
        <v>0</v>
      </c>
      <c r="F43" s="37">
        <f>SUM(F44:F46)</f>
        <v>0</v>
      </c>
    </row>
    <row r="44" spans="1:7" ht="23.45" customHeight="1" x14ac:dyDescent="0.2">
      <c r="A44" s="18">
        <v>19010100</v>
      </c>
      <c r="B44" s="41" t="s">
        <v>59</v>
      </c>
      <c r="C44" s="37">
        <f t="shared" si="0"/>
        <v>77000</v>
      </c>
      <c r="D44" s="31">
        <v>77000</v>
      </c>
      <c r="E44" s="31">
        <v>0</v>
      </c>
      <c r="F44" s="55">
        <v>0</v>
      </c>
    </row>
    <row r="45" spans="1:7" ht="24" customHeight="1" x14ac:dyDescent="0.2">
      <c r="A45" s="18">
        <v>19010200</v>
      </c>
      <c r="B45" s="41" t="s">
        <v>60</v>
      </c>
      <c r="C45" s="37">
        <f t="shared" si="0"/>
        <v>6000</v>
      </c>
      <c r="D45" s="31">
        <v>6000</v>
      </c>
      <c r="E45" s="31">
        <v>0</v>
      </c>
      <c r="F45" s="55">
        <v>0</v>
      </c>
    </row>
    <row r="46" spans="1:7" ht="36" customHeight="1" x14ac:dyDescent="0.2">
      <c r="A46" s="18">
        <v>19010300</v>
      </c>
      <c r="B46" s="41" t="s">
        <v>61</v>
      </c>
      <c r="C46" s="37">
        <f t="shared" si="0"/>
        <v>13000</v>
      </c>
      <c r="D46" s="31">
        <v>13000</v>
      </c>
      <c r="E46" s="31">
        <v>0</v>
      </c>
      <c r="F46" s="55">
        <v>0</v>
      </c>
    </row>
    <row r="47" spans="1:7" x14ac:dyDescent="0.2">
      <c r="A47" s="24">
        <v>19090000</v>
      </c>
      <c r="B47" s="40" t="s">
        <v>49</v>
      </c>
      <c r="C47" s="37">
        <f t="shared" si="0"/>
        <v>11000</v>
      </c>
      <c r="D47" s="33">
        <v>11000</v>
      </c>
      <c r="E47" s="33">
        <v>0</v>
      </c>
      <c r="F47" s="37">
        <v>0</v>
      </c>
    </row>
    <row r="48" spans="1:7" x14ac:dyDescent="0.2">
      <c r="A48" s="14">
        <v>20000000</v>
      </c>
      <c r="B48" s="39" t="s">
        <v>3</v>
      </c>
      <c r="C48" s="37">
        <f t="shared" si="0"/>
        <v>22501200</v>
      </c>
      <c r="D48" s="33">
        <f>SUM(D49+D54+D64+D69)</f>
        <v>7594000</v>
      </c>
      <c r="E48" s="33">
        <f>SUM(E49+E54+E64+E69)</f>
        <v>14907200</v>
      </c>
      <c r="F48" s="37">
        <f>SUM(F49+F54+F64+F69)</f>
        <v>700000</v>
      </c>
    </row>
    <row r="49" spans="1:6" x14ac:dyDescent="0.2">
      <c r="A49" s="14">
        <v>21000000</v>
      </c>
      <c r="B49" s="39" t="s">
        <v>4</v>
      </c>
      <c r="C49" s="37">
        <f t="shared" si="0"/>
        <v>336000</v>
      </c>
      <c r="D49" s="33">
        <f>SUM(D50:D51)</f>
        <v>336000</v>
      </c>
      <c r="E49" s="33">
        <f>SUM(E50:E51)</f>
        <v>0</v>
      </c>
      <c r="F49" s="37">
        <f>SUM(F50)</f>
        <v>0</v>
      </c>
    </row>
    <row r="50" spans="1:6" ht="33.75" customHeight="1" x14ac:dyDescent="0.2">
      <c r="A50" s="18">
        <v>21010300</v>
      </c>
      <c r="B50" s="41" t="s">
        <v>73</v>
      </c>
      <c r="C50" s="37">
        <f t="shared" si="0"/>
        <v>288000</v>
      </c>
      <c r="D50" s="31">
        <v>288000</v>
      </c>
      <c r="E50" s="31">
        <v>0</v>
      </c>
      <c r="F50" s="55">
        <v>0</v>
      </c>
    </row>
    <row r="51" spans="1:6" ht="19.899999999999999" customHeight="1" x14ac:dyDescent="0.2">
      <c r="A51" s="24">
        <v>21080000</v>
      </c>
      <c r="B51" s="40" t="s">
        <v>5</v>
      </c>
      <c r="C51" s="37">
        <f t="shared" si="0"/>
        <v>48000</v>
      </c>
      <c r="D51" s="33">
        <f>SUM(D52:D53)</f>
        <v>48000</v>
      </c>
      <c r="E51" s="33">
        <f>SUM(E52:E53)</f>
        <v>0</v>
      </c>
      <c r="F51" s="37">
        <f>SUM(F52:F53)</f>
        <v>0</v>
      </c>
    </row>
    <row r="52" spans="1:6" ht="19.149999999999999" customHeight="1" x14ac:dyDescent="0.2">
      <c r="A52" s="15">
        <v>21080500</v>
      </c>
      <c r="B52" s="42" t="s">
        <v>5</v>
      </c>
      <c r="C52" s="37">
        <f t="shared" si="0"/>
        <v>22000</v>
      </c>
      <c r="D52" s="30">
        <v>22000</v>
      </c>
      <c r="E52" s="30">
        <v>0</v>
      </c>
      <c r="F52" s="54">
        <v>0</v>
      </c>
    </row>
    <row r="53" spans="1:6" ht="19.899999999999999" customHeight="1" x14ac:dyDescent="0.2">
      <c r="A53" s="15">
        <v>21081100</v>
      </c>
      <c r="B53" s="42" t="s">
        <v>33</v>
      </c>
      <c r="C53" s="37">
        <f t="shared" si="0"/>
        <v>26000</v>
      </c>
      <c r="D53" s="31">
        <v>26000</v>
      </c>
      <c r="E53" s="31">
        <v>0</v>
      </c>
      <c r="F53" s="55">
        <v>0</v>
      </c>
    </row>
    <row r="54" spans="1:6" ht="22.9" customHeight="1" x14ac:dyDescent="0.2">
      <c r="A54" s="14">
        <v>22000000</v>
      </c>
      <c r="B54" s="39" t="s">
        <v>50</v>
      </c>
      <c r="C54" s="37">
        <f t="shared" si="0"/>
        <v>6302000</v>
      </c>
      <c r="D54" s="33">
        <f>SUM(D55+D57+D59)</f>
        <v>6302000</v>
      </c>
      <c r="E54" s="33">
        <f>SUM(E55+E57+E59)</f>
        <v>0</v>
      </c>
      <c r="F54" s="37">
        <f>SUM(F55+F57+F59)</f>
        <v>0</v>
      </c>
    </row>
    <row r="55" spans="1:6" x14ac:dyDescent="0.2">
      <c r="A55" s="24">
        <v>22010000</v>
      </c>
      <c r="B55" s="40" t="s">
        <v>85</v>
      </c>
      <c r="C55" s="37">
        <f t="shared" si="0"/>
        <v>3000000</v>
      </c>
      <c r="D55" s="33">
        <f>SUM(D56)</f>
        <v>3000000</v>
      </c>
      <c r="E55" s="33">
        <f>SUM(E56)</f>
        <v>0</v>
      </c>
      <c r="F55" s="37">
        <f>SUM(F56)</f>
        <v>0</v>
      </c>
    </row>
    <row r="56" spans="1:6" ht="14.25" customHeight="1" x14ac:dyDescent="0.2">
      <c r="A56" s="18">
        <v>22012500</v>
      </c>
      <c r="B56" s="41" t="s">
        <v>86</v>
      </c>
      <c r="C56" s="37">
        <f t="shared" si="0"/>
        <v>3000000</v>
      </c>
      <c r="D56" s="30">
        <v>3000000</v>
      </c>
      <c r="E56" s="30">
        <v>0</v>
      </c>
      <c r="F56" s="54">
        <v>0</v>
      </c>
    </row>
    <row r="57" spans="1:6" ht="24" customHeight="1" x14ac:dyDescent="0.2">
      <c r="A57" s="24">
        <v>22080000</v>
      </c>
      <c r="B57" s="40" t="s">
        <v>51</v>
      </c>
      <c r="C57" s="37">
        <f t="shared" si="0"/>
        <v>872000</v>
      </c>
      <c r="D57" s="28">
        <f>SUM(D58)</f>
        <v>872000</v>
      </c>
      <c r="E57" s="28">
        <f>SUM(E58)</f>
        <v>0</v>
      </c>
      <c r="F57" s="52">
        <f>SUM(F58)</f>
        <v>0</v>
      </c>
    </row>
    <row r="58" spans="1:6" ht="22.9" customHeight="1" x14ac:dyDescent="0.2">
      <c r="A58" s="19">
        <v>22080400</v>
      </c>
      <c r="B58" s="42" t="s">
        <v>52</v>
      </c>
      <c r="C58" s="37">
        <f t="shared" si="0"/>
        <v>872000</v>
      </c>
      <c r="D58" s="30">
        <v>872000</v>
      </c>
      <c r="E58" s="30">
        <v>0</v>
      </c>
      <c r="F58" s="54">
        <v>0</v>
      </c>
    </row>
    <row r="59" spans="1:6" x14ac:dyDescent="0.2">
      <c r="A59" s="24">
        <v>22090000</v>
      </c>
      <c r="B59" s="40" t="s">
        <v>6</v>
      </c>
      <c r="C59" s="37">
        <f t="shared" si="0"/>
        <v>2430000</v>
      </c>
      <c r="D59" s="28">
        <f>SUM(D60:D63)</f>
        <v>2430000</v>
      </c>
      <c r="E59" s="28">
        <f>SUM(E60:E63)</f>
        <v>0</v>
      </c>
      <c r="F59" s="52">
        <f>SUM(F60:F63)</f>
        <v>0</v>
      </c>
    </row>
    <row r="60" spans="1:6" ht="35.450000000000003" customHeight="1" x14ac:dyDescent="0.2">
      <c r="A60" s="18">
        <v>22090100</v>
      </c>
      <c r="B60" s="41" t="s">
        <v>34</v>
      </c>
      <c r="C60" s="37">
        <f t="shared" si="0"/>
        <v>30000</v>
      </c>
      <c r="D60" s="30">
        <v>30000</v>
      </c>
      <c r="E60" s="32">
        <v>0</v>
      </c>
      <c r="F60" s="54">
        <v>0</v>
      </c>
    </row>
    <row r="61" spans="1:6" ht="17.25" customHeight="1" x14ac:dyDescent="0.2">
      <c r="A61" s="18">
        <v>22090200</v>
      </c>
      <c r="B61" s="41" t="s">
        <v>87</v>
      </c>
      <c r="C61" s="37">
        <f t="shared" si="0"/>
        <v>2000</v>
      </c>
      <c r="D61" s="30">
        <v>2000</v>
      </c>
      <c r="E61" s="30">
        <v>0</v>
      </c>
      <c r="F61" s="54">
        <v>0</v>
      </c>
    </row>
    <row r="62" spans="1:6" ht="38.25" customHeight="1" x14ac:dyDescent="0.2">
      <c r="A62" s="35">
        <v>22090300</v>
      </c>
      <c r="B62" s="60" t="s">
        <v>88</v>
      </c>
      <c r="C62" s="37">
        <f t="shared" si="0"/>
        <v>0</v>
      </c>
      <c r="D62" s="30">
        <v>0</v>
      </c>
      <c r="E62" s="30">
        <v>0</v>
      </c>
      <c r="F62" s="54">
        <v>0</v>
      </c>
    </row>
    <row r="63" spans="1:6" ht="27.6" customHeight="1" x14ac:dyDescent="0.2">
      <c r="A63" s="22">
        <v>22090400</v>
      </c>
      <c r="B63" s="41" t="s">
        <v>35</v>
      </c>
      <c r="C63" s="37">
        <f t="shared" si="0"/>
        <v>2398000</v>
      </c>
      <c r="D63" s="30">
        <v>2398000</v>
      </c>
      <c r="E63" s="31">
        <v>0</v>
      </c>
      <c r="F63" s="55">
        <v>0</v>
      </c>
    </row>
    <row r="64" spans="1:6" ht="14.25" customHeight="1" x14ac:dyDescent="0.2">
      <c r="A64" s="14">
        <v>24000000</v>
      </c>
      <c r="B64" s="39" t="s">
        <v>7</v>
      </c>
      <c r="C64" s="37">
        <f t="shared" si="0"/>
        <v>1657000</v>
      </c>
      <c r="D64" s="33">
        <f>SUM(D65)</f>
        <v>956000</v>
      </c>
      <c r="E64" s="33">
        <f>SUM(E65+E68)</f>
        <v>701000</v>
      </c>
      <c r="F64" s="37">
        <f>SUM(F65+F68)</f>
        <v>700000</v>
      </c>
    </row>
    <row r="65" spans="1:6" ht="12.75" customHeight="1" x14ac:dyDescent="0.2">
      <c r="A65" s="24">
        <v>24060000</v>
      </c>
      <c r="B65" s="40" t="s">
        <v>5</v>
      </c>
      <c r="C65" s="37">
        <f t="shared" si="0"/>
        <v>957000</v>
      </c>
      <c r="D65" s="33">
        <f>SUM(D66:D67)</f>
        <v>956000</v>
      </c>
      <c r="E65" s="33">
        <f>SUM(E66:E67)</f>
        <v>1000</v>
      </c>
      <c r="F65" s="37">
        <f>SUM(F66:F67)</f>
        <v>0</v>
      </c>
    </row>
    <row r="66" spans="1:6" x14ac:dyDescent="0.2">
      <c r="A66" s="15">
        <v>24060300</v>
      </c>
      <c r="B66" s="42" t="s">
        <v>5</v>
      </c>
      <c r="C66" s="37">
        <f t="shared" si="0"/>
        <v>956000</v>
      </c>
      <c r="D66" s="30">
        <v>956000</v>
      </c>
      <c r="E66" s="30">
        <v>0</v>
      </c>
      <c r="F66" s="54">
        <v>0</v>
      </c>
    </row>
    <row r="67" spans="1:6" ht="37.15" customHeight="1" x14ac:dyDescent="0.2">
      <c r="A67" s="17">
        <v>24062100</v>
      </c>
      <c r="B67" s="42" t="s">
        <v>38</v>
      </c>
      <c r="C67" s="37">
        <f t="shared" si="0"/>
        <v>1000</v>
      </c>
      <c r="D67" s="31">
        <v>0</v>
      </c>
      <c r="E67" s="31">
        <v>1000</v>
      </c>
      <c r="F67" s="55">
        <v>0</v>
      </c>
    </row>
    <row r="68" spans="1:6" ht="25.15" customHeight="1" x14ac:dyDescent="0.2">
      <c r="A68" s="17">
        <v>24170000</v>
      </c>
      <c r="B68" s="42" t="s">
        <v>67</v>
      </c>
      <c r="C68" s="37">
        <f t="shared" si="0"/>
        <v>700000</v>
      </c>
      <c r="D68" s="30">
        <v>0</v>
      </c>
      <c r="E68" s="30">
        <v>700000</v>
      </c>
      <c r="F68" s="54">
        <v>700000</v>
      </c>
    </row>
    <row r="69" spans="1:6" x14ac:dyDescent="0.2">
      <c r="A69" s="16">
        <v>25000000</v>
      </c>
      <c r="B69" s="39" t="s">
        <v>13</v>
      </c>
      <c r="C69" s="37">
        <f t="shared" si="0"/>
        <v>14206200</v>
      </c>
      <c r="D69" s="33">
        <f>SUM(D70)</f>
        <v>0</v>
      </c>
      <c r="E69" s="33">
        <f>SUM(E70)</f>
        <v>14206200</v>
      </c>
      <c r="F69" s="37">
        <f>SUM(F70)</f>
        <v>0</v>
      </c>
    </row>
    <row r="70" spans="1:6" ht="24.6" customHeight="1" x14ac:dyDescent="0.2">
      <c r="A70" s="18">
        <v>25010000</v>
      </c>
      <c r="B70" s="41" t="s">
        <v>55</v>
      </c>
      <c r="C70" s="37">
        <f t="shared" si="0"/>
        <v>14206200</v>
      </c>
      <c r="D70" s="31">
        <f>SUM(D71:D72)</f>
        <v>0</v>
      </c>
      <c r="E70" s="31">
        <f>SUM(E71:E72)</f>
        <v>14206200</v>
      </c>
      <c r="F70" s="55">
        <f>SUM(F71:F72)</f>
        <v>0</v>
      </c>
    </row>
    <row r="71" spans="1:6" ht="26.25" customHeight="1" x14ac:dyDescent="0.2">
      <c r="A71" s="18">
        <v>25010100</v>
      </c>
      <c r="B71" s="41" t="s">
        <v>56</v>
      </c>
      <c r="C71" s="37">
        <f t="shared" si="0"/>
        <v>12208700</v>
      </c>
      <c r="D71" s="30">
        <v>0</v>
      </c>
      <c r="E71" s="30">
        <v>12208700</v>
      </c>
      <c r="F71" s="54">
        <v>0</v>
      </c>
    </row>
    <row r="72" spans="1:6" ht="18" customHeight="1" x14ac:dyDescent="0.2">
      <c r="A72" s="18">
        <v>25010300</v>
      </c>
      <c r="B72" s="41" t="s">
        <v>37</v>
      </c>
      <c r="C72" s="37">
        <f t="shared" si="0"/>
        <v>1997500</v>
      </c>
      <c r="D72" s="30">
        <v>0</v>
      </c>
      <c r="E72" s="30">
        <v>1997500</v>
      </c>
      <c r="F72" s="54">
        <v>0</v>
      </c>
    </row>
    <row r="73" spans="1:6" ht="15.75" customHeight="1" x14ac:dyDescent="0.2">
      <c r="A73" s="16">
        <v>30000000</v>
      </c>
      <c r="B73" s="39" t="s">
        <v>14</v>
      </c>
      <c r="C73" s="37">
        <f t="shared" si="0"/>
        <v>4151400</v>
      </c>
      <c r="D73" s="33">
        <f>D74+D79</f>
        <v>21000</v>
      </c>
      <c r="E73" s="33">
        <f>SUM(E74+E79)</f>
        <v>4130400</v>
      </c>
      <c r="F73" s="37">
        <f>SUM(F74+F79)</f>
        <v>4130400</v>
      </c>
    </row>
    <row r="74" spans="1:6" ht="19.5" customHeight="1" x14ac:dyDescent="0.2">
      <c r="A74" s="24">
        <v>31000000</v>
      </c>
      <c r="B74" s="43" t="s">
        <v>39</v>
      </c>
      <c r="C74" s="37">
        <f t="shared" si="0"/>
        <v>3876400</v>
      </c>
      <c r="D74" s="33">
        <f>SUM(D75+D77)</f>
        <v>21000</v>
      </c>
      <c r="E74" s="33">
        <f>SUM(E77+E78)</f>
        <v>3855400</v>
      </c>
      <c r="F74" s="37">
        <f>SUM(F77+F78)</f>
        <v>3855400</v>
      </c>
    </row>
    <row r="75" spans="1:6" ht="45" customHeight="1" x14ac:dyDescent="0.2">
      <c r="A75" s="26">
        <v>31010000</v>
      </c>
      <c r="B75" s="47" t="s">
        <v>57</v>
      </c>
      <c r="C75" s="37">
        <f t="shared" ref="C75:C102" si="1">SUM(D75+E75)</f>
        <v>19000</v>
      </c>
      <c r="D75" s="31">
        <f>SUM(D76)</f>
        <v>19000</v>
      </c>
      <c r="E75" s="31">
        <v>0</v>
      </c>
      <c r="F75" s="55">
        <v>0</v>
      </c>
    </row>
    <row r="76" spans="1:6" ht="47.25" customHeight="1" x14ac:dyDescent="0.2">
      <c r="A76" s="19">
        <v>31010200</v>
      </c>
      <c r="B76" s="27" t="s">
        <v>53</v>
      </c>
      <c r="C76" s="37">
        <f t="shared" si="1"/>
        <v>19000</v>
      </c>
      <c r="D76" s="31">
        <v>19000</v>
      </c>
      <c r="E76" s="31">
        <v>0</v>
      </c>
      <c r="F76" s="55">
        <v>0</v>
      </c>
    </row>
    <row r="77" spans="1:6" ht="24.6" customHeight="1" x14ac:dyDescent="0.2">
      <c r="A77" s="26">
        <v>31020000</v>
      </c>
      <c r="B77" s="47" t="s">
        <v>62</v>
      </c>
      <c r="C77" s="37">
        <f t="shared" si="1"/>
        <v>2000</v>
      </c>
      <c r="D77" s="30">
        <v>2000</v>
      </c>
      <c r="E77" s="30">
        <v>0</v>
      </c>
      <c r="F77" s="54">
        <v>0</v>
      </c>
    </row>
    <row r="78" spans="1:6" ht="23.45" customHeight="1" x14ac:dyDescent="0.2">
      <c r="A78" s="16">
        <v>31030000</v>
      </c>
      <c r="B78" s="39" t="s">
        <v>54</v>
      </c>
      <c r="C78" s="37">
        <f t="shared" si="1"/>
        <v>3855400</v>
      </c>
      <c r="D78" s="33">
        <v>0</v>
      </c>
      <c r="E78" s="33">
        <v>3855400</v>
      </c>
      <c r="F78" s="37">
        <v>3855400</v>
      </c>
    </row>
    <row r="79" spans="1:6" x14ac:dyDescent="0.2">
      <c r="A79" s="24">
        <v>33000000</v>
      </c>
      <c r="B79" s="43" t="s">
        <v>40</v>
      </c>
      <c r="C79" s="37">
        <f t="shared" si="1"/>
        <v>275000</v>
      </c>
      <c r="D79" s="33">
        <f>SUM(D80)</f>
        <v>0</v>
      </c>
      <c r="E79" s="33">
        <f>SUM(E80)</f>
        <v>275000</v>
      </c>
      <c r="F79" s="37">
        <f>SUM(F80)</f>
        <v>275000</v>
      </c>
    </row>
    <row r="80" spans="1:6" ht="17.25" customHeight="1" x14ac:dyDescent="0.2">
      <c r="A80" s="26">
        <v>33010000</v>
      </c>
      <c r="B80" s="40" t="s">
        <v>93</v>
      </c>
      <c r="C80" s="37">
        <f t="shared" si="1"/>
        <v>275000</v>
      </c>
      <c r="D80" s="33">
        <f>SUM(D81:D82)</f>
        <v>0</v>
      </c>
      <c r="E80" s="33">
        <f>SUM(E81:E82)</f>
        <v>275000</v>
      </c>
      <c r="F80" s="37">
        <f>SUM(F81:F82)</f>
        <v>275000</v>
      </c>
    </row>
    <row r="81" spans="1:6" ht="51" customHeight="1" x14ac:dyDescent="0.2">
      <c r="A81" s="19">
        <v>33010100</v>
      </c>
      <c r="B81" s="41" t="s">
        <v>95</v>
      </c>
      <c r="C81" s="37">
        <f t="shared" si="1"/>
        <v>269000</v>
      </c>
      <c r="D81" s="30">
        <v>0</v>
      </c>
      <c r="E81" s="30">
        <v>269000</v>
      </c>
      <c r="F81" s="54">
        <v>269000</v>
      </c>
    </row>
    <row r="82" spans="1:6" ht="34.9" customHeight="1" x14ac:dyDescent="0.2">
      <c r="A82" s="19">
        <v>33010400</v>
      </c>
      <c r="B82" s="41" t="s">
        <v>94</v>
      </c>
      <c r="C82" s="37">
        <f t="shared" si="1"/>
        <v>6000</v>
      </c>
      <c r="D82" s="30">
        <v>0</v>
      </c>
      <c r="E82" s="30">
        <v>6000</v>
      </c>
      <c r="F82" s="54">
        <v>6000</v>
      </c>
    </row>
    <row r="83" spans="1:6" x14ac:dyDescent="0.2">
      <c r="A83" s="16">
        <v>50000000</v>
      </c>
      <c r="B83" s="39" t="s">
        <v>15</v>
      </c>
      <c r="C83" s="37">
        <f t="shared" si="1"/>
        <v>600000</v>
      </c>
      <c r="D83" s="28">
        <f>SUM(D84)</f>
        <v>0</v>
      </c>
      <c r="E83" s="28">
        <f>SUM(E84)</f>
        <v>600000</v>
      </c>
      <c r="F83" s="52">
        <f>SUM(F84)</f>
        <v>0</v>
      </c>
    </row>
    <row r="84" spans="1:6" ht="36.75" customHeight="1" x14ac:dyDescent="0.2">
      <c r="A84" s="17">
        <v>50110000</v>
      </c>
      <c r="B84" s="42" t="s">
        <v>16</v>
      </c>
      <c r="C84" s="37">
        <f t="shared" si="1"/>
        <v>600000</v>
      </c>
      <c r="D84" s="30">
        <v>0</v>
      </c>
      <c r="E84" s="30">
        <v>600000</v>
      </c>
      <c r="F84" s="54">
        <v>0</v>
      </c>
    </row>
    <row r="85" spans="1:6" x14ac:dyDescent="0.2">
      <c r="A85" s="19"/>
      <c r="B85" s="48" t="s">
        <v>17</v>
      </c>
      <c r="C85" s="37">
        <f t="shared" si="1"/>
        <v>243839200</v>
      </c>
      <c r="D85" s="33">
        <f>SUM(D83+D73+D48+D12)</f>
        <v>224201600</v>
      </c>
      <c r="E85" s="33">
        <f>SUM(E83+E73+E48+E12)</f>
        <v>19637600</v>
      </c>
      <c r="F85" s="37">
        <f>SUM(F83+F73+F48+F12)</f>
        <v>4830400</v>
      </c>
    </row>
    <row r="86" spans="1:6" ht="25.15" customHeight="1" x14ac:dyDescent="0.2">
      <c r="A86" s="14">
        <v>40000000</v>
      </c>
      <c r="B86" s="39" t="s">
        <v>12</v>
      </c>
      <c r="C86" s="37">
        <f t="shared" si="1"/>
        <v>441685763.02999997</v>
      </c>
      <c r="D86" s="33">
        <f>SUM(D87)</f>
        <v>432487107.02999997</v>
      </c>
      <c r="E86" s="33">
        <f>SUM(E87)</f>
        <v>9198656</v>
      </c>
      <c r="F86" s="37">
        <f>SUM(F87)</f>
        <v>3169200</v>
      </c>
    </row>
    <row r="87" spans="1:6" x14ac:dyDescent="0.2">
      <c r="A87" s="14">
        <v>41000000</v>
      </c>
      <c r="B87" s="39" t="s">
        <v>8</v>
      </c>
      <c r="C87" s="37">
        <f t="shared" si="1"/>
        <v>441685763.02999997</v>
      </c>
      <c r="D87" s="33">
        <f>SUM(D88+D91)</f>
        <v>432487107.02999997</v>
      </c>
      <c r="E87" s="33">
        <f>SUM(E88+E91)</f>
        <v>9198656</v>
      </c>
      <c r="F87" s="37">
        <f>SUM(F91)</f>
        <v>3169200</v>
      </c>
    </row>
    <row r="88" spans="1:6" ht="18" customHeight="1" x14ac:dyDescent="0.2">
      <c r="A88" s="24">
        <v>41020000</v>
      </c>
      <c r="B88" s="40" t="s">
        <v>9</v>
      </c>
      <c r="C88" s="37">
        <f t="shared" si="1"/>
        <v>23727100</v>
      </c>
      <c r="D88" s="33">
        <f>SUM(D89:D90)</f>
        <v>23727100</v>
      </c>
      <c r="E88" s="33">
        <v>0</v>
      </c>
      <c r="F88" s="37">
        <v>0</v>
      </c>
    </row>
    <row r="89" spans="1:6" x14ac:dyDescent="0.2">
      <c r="A89" s="15">
        <v>41020100</v>
      </c>
      <c r="B89" s="42" t="s">
        <v>90</v>
      </c>
      <c r="C89" s="37">
        <f t="shared" si="1"/>
        <v>18969800</v>
      </c>
      <c r="D89" s="33">
        <v>18969800</v>
      </c>
      <c r="E89" s="33">
        <v>0</v>
      </c>
      <c r="F89" s="37">
        <v>0</v>
      </c>
    </row>
    <row r="90" spans="1:6" x14ac:dyDescent="0.2">
      <c r="A90" s="15">
        <v>41020600</v>
      </c>
      <c r="B90" s="42" t="s">
        <v>101</v>
      </c>
      <c r="C90" s="37">
        <f>SUM(D90+E90)</f>
        <v>4757300</v>
      </c>
      <c r="D90" s="37">
        <v>4757300</v>
      </c>
      <c r="E90" s="33">
        <v>0</v>
      </c>
      <c r="F90" s="37">
        <v>0</v>
      </c>
    </row>
    <row r="91" spans="1:6" ht="12" customHeight="1" x14ac:dyDescent="0.2">
      <c r="A91" s="14">
        <v>41030000</v>
      </c>
      <c r="B91" s="39" t="s">
        <v>10</v>
      </c>
      <c r="C91" s="37">
        <f t="shared" si="1"/>
        <v>417958663.02999997</v>
      </c>
      <c r="D91" s="33">
        <f>SUM(D92:D101)</f>
        <v>408760007.02999997</v>
      </c>
      <c r="E91" s="33">
        <f>SUM(E92:E101)</f>
        <v>9198656</v>
      </c>
      <c r="F91" s="37">
        <f>SUM(F92:F101)</f>
        <v>3169200</v>
      </c>
    </row>
    <row r="92" spans="1:6" ht="57" customHeight="1" x14ac:dyDescent="0.2">
      <c r="A92" s="15">
        <v>41030600</v>
      </c>
      <c r="B92" s="42" t="s">
        <v>96</v>
      </c>
      <c r="C92" s="30">
        <f>SUM(D92+E92)</f>
        <v>128353133</v>
      </c>
      <c r="D92" s="30">
        <v>128353133</v>
      </c>
      <c r="E92" s="33">
        <v>0</v>
      </c>
      <c r="F92" s="37">
        <v>0</v>
      </c>
    </row>
    <row r="93" spans="1:6" ht="45.6" customHeight="1" x14ac:dyDescent="0.2">
      <c r="A93" s="15">
        <v>41030800</v>
      </c>
      <c r="B93" s="42" t="s">
        <v>25</v>
      </c>
      <c r="C93" s="30">
        <f t="shared" ref="C93:C101" si="2">SUM(D93+E93)</f>
        <v>56441802.030000001</v>
      </c>
      <c r="D93" s="31">
        <v>56441802.030000001</v>
      </c>
      <c r="E93" s="33">
        <v>0</v>
      </c>
      <c r="F93" s="37">
        <v>0</v>
      </c>
    </row>
    <row r="94" spans="1:6" s="13" customFormat="1" ht="124.15" customHeight="1" x14ac:dyDescent="0.2">
      <c r="A94" s="15">
        <v>41030900</v>
      </c>
      <c r="B94" s="42" t="s">
        <v>65</v>
      </c>
      <c r="C94" s="30">
        <f t="shared" si="2"/>
        <v>5620200</v>
      </c>
      <c r="D94" s="30">
        <v>5620200</v>
      </c>
      <c r="E94" s="33">
        <v>0</v>
      </c>
      <c r="F94" s="37">
        <v>0</v>
      </c>
    </row>
    <row r="95" spans="1:6" ht="34.9" customHeight="1" x14ac:dyDescent="0.2">
      <c r="A95" s="15">
        <v>41031000</v>
      </c>
      <c r="B95" s="42" t="s">
        <v>11</v>
      </c>
      <c r="C95" s="30">
        <f t="shared" si="2"/>
        <v>608000</v>
      </c>
      <c r="D95" s="30">
        <v>608000</v>
      </c>
      <c r="E95" s="33">
        <v>0</v>
      </c>
      <c r="F95" s="37">
        <v>0</v>
      </c>
    </row>
    <row r="96" spans="1:6" x14ac:dyDescent="0.2">
      <c r="A96" s="15">
        <v>41035000</v>
      </c>
      <c r="B96" s="27" t="s">
        <v>70</v>
      </c>
      <c r="C96" s="30">
        <f t="shared" si="2"/>
        <v>4243500</v>
      </c>
      <c r="D96" s="30">
        <v>1074300</v>
      </c>
      <c r="E96" s="33">
        <v>3169200</v>
      </c>
      <c r="F96" s="37">
        <v>3169200</v>
      </c>
    </row>
    <row r="97" spans="1:7" ht="45.6" customHeight="1" x14ac:dyDescent="0.2">
      <c r="A97" s="15">
        <v>41035800</v>
      </c>
      <c r="B97" s="49" t="s">
        <v>36</v>
      </c>
      <c r="C97" s="30">
        <f t="shared" si="2"/>
        <v>623680</v>
      </c>
      <c r="D97" s="30">
        <v>623680</v>
      </c>
      <c r="E97" s="33">
        <v>0</v>
      </c>
      <c r="F97" s="37">
        <v>0</v>
      </c>
    </row>
    <row r="98" spans="1:7" ht="13.15" customHeight="1" x14ac:dyDescent="0.2">
      <c r="A98" s="15">
        <v>41033900</v>
      </c>
      <c r="B98" s="42" t="s">
        <v>91</v>
      </c>
      <c r="C98" s="30">
        <f t="shared" si="2"/>
        <v>99747932</v>
      </c>
      <c r="D98" s="31">
        <v>99747932</v>
      </c>
      <c r="E98" s="33">
        <v>0</v>
      </c>
      <c r="F98" s="37">
        <v>0</v>
      </c>
    </row>
    <row r="99" spans="1:7" ht="18" customHeight="1" x14ac:dyDescent="0.2">
      <c r="A99" s="18">
        <v>41034200</v>
      </c>
      <c r="B99" s="42" t="s">
        <v>92</v>
      </c>
      <c r="C99" s="30">
        <f t="shared" si="2"/>
        <v>111475353</v>
      </c>
      <c r="D99" s="30">
        <v>111475353</v>
      </c>
      <c r="E99" s="33">
        <v>0</v>
      </c>
      <c r="F99" s="37">
        <v>0</v>
      </c>
    </row>
    <row r="100" spans="1:7" ht="87" customHeight="1" x14ac:dyDescent="0.2">
      <c r="A100" s="18">
        <v>41036600</v>
      </c>
      <c r="B100" s="50" t="s">
        <v>99</v>
      </c>
      <c r="C100" s="30">
        <f t="shared" si="2"/>
        <v>8522925</v>
      </c>
      <c r="D100" s="30">
        <v>2493469</v>
      </c>
      <c r="E100" s="33">
        <v>6029456</v>
      </c>
      <c r="F100" s="37">
        <v>0</v>
      </c>
    </row>
    <row r="101" spans="1:7" ht="24.6" customHeight="1" x14ac:dyDescent="0.2">
      <c r="A101" s="35">
        <v>41037000</v>
      </c>
      <c r="B101" s="27" t="s">
        <v>102</v>
      </c>
      <c r="C101" s="30">
        <f t="shared" si="2"/>
        <v>2322138</v>
      </c>
      <c r="D101" s="66">
        <v>2322138</v>
      </c>
      <c r="E101" s="67">
        <v>0</v>
      </c>
      <c r="F101" s="65">
        <v>0</v>
      </c>
    </row>
    <row r="102" spans="1:7" ht="21" customHeight="1" thickBot="1" x14ac:dyDescent="0.25">
      <c r="A102" s="61"/>
      <c r="B102" s="62" t="s">
        <v>103</v>
      </c>
      <c r="C102" s="63">
        <f t="shared" si="1"/>
        <v>685524963.02999997</v>
      </c>
      <c r="D102" s="64">
        <f>SUM(D85+D86)</f>
        <v>656688707.02999997</v>
      </c>
      <c r="E102" s="64">
        <f>SUM(E85+E86)</f>
        <v>28836256</v>
      </c>
      <c r="F102" s="63">
        <f>SUM(F85+F86)</f>
        <v>7999600</v>
      </c>
      <c r="G102" s="25"/>
    </row>
    <row r="105" spans="1:7" x14ac:dyDescent="0.2">
      <c r="B105" s="23"/>
    </row>
    <row r="107" spans="1:7" x14ac:dyDescent="0.2">
      <c r="B107" s="23"/>
    </row>
    <row r="108" spans="1:7" x14ac:dyDescent="0.2">
      <c r="B108" s="23" t="s">
        <v>105</v>
      </c>
      <c r="E108" s="1" t="s">
        <v>100</v>
      </c>
    </row>
    <row r="110" spans="1:7" x14ac:dyDescent="0.2">
      <c r="B110" s="23" t="s">
        <v>104</v>
      </c>
      <c r="E110" s="1" t="s">
        <v>69</v>
      </c>
    </row>
    <row r="116" ht="10.5" customHeight="1" x14ac:dyDescent="0.2"/>
  </sheetData>
  <mergeCells count="9">
    <mergeCell ref="C5:F5"/>
    <mergeCell ref="C2:F2"/>
    <mergeCell ref="C3:F3"/>
    <mergeCell ref="A10:A11"/>
    <mergeCell ref="B10:B11"/>
    <mergeCell ref="C10:C11"/>
    <mergeCell ref="A7:F7"/>
    <mergeCell ref="D10:D11"/>
    <mergeCell ref="E10:F10"/>
  </mergeCells>
  <phoneticPr fontId="0" type="noConversion"/>
  <pageMargins left="0.62992125984251968" right="0" top="0.19685039370078741" bottom="0.15748031496062992" header="0.39370078740157483" footer="0.31496062992125984"/>
  <pageSetup paperSize="9" scale="82" fitToHeight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2016-01-05T06:28:44Z</cp:lastPrinted>
  <dcterms:created xsi:type="dcterms:W3CDTF">2006-07-28T05:17:04Z</dcterms:created>
  <dcterms:modified xsi:type="dcterms:W3CDTF">2021-11-23T12:36:29Z</dcterms:modified>
</cp:coreProperties>
</file>